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900" windowHeight="7065"/>
  </bookViews>
  <sheets>
    <sheet name="ΣΥΓΚΕΝΤΡΩΤΙΚΟΣ" sheetId="1" r:id="rId1"/>
    <sheet name="Φύλλο1" sheetId="2" r:id="rId2"/>
  </sheets>
  <calcPr calcId="145621"/>
</workbook>
</file>

<file path=xl/calcChain.xml><?xml version="1.0" encoding="utf-8"?>
<calcChain xmlns="http://schemas.openxmlformats.org/spreadsheetml/2006/main">
  <c r="AI94" i="1" l="1"/>
  <c r="AG94" i="1"/>
  <c r="AE94" i="1"/>
  <c r="W94" i="1"/>
  <c r="AC94" i="1" s="1"/>
  <c r="Y94" i="1"/>
  <c r="AB94" i="1"/>
  <c r="P94" i="1"/>
  <c r="R94" i="1"/>
  <c r="S94" i="1" s="1"/>
  <c r="M94" i="1"/>
  <c r="J94" i="1"/>
  <c r="K94" i="1"/>
  <c r="G94" i="1"/>
  <c r="H94" i="1"/>
  <c r="N94" i="1" s="1"/>
  <c r="T94" i="1" s="1"/>
  <c r="AJ94" i="1" l="1"/>
  <c r="AK94" i="1" s="1"/>
  <c r="AI25" i="1"/>
  <c r="AG25" i="1"/>
  <c r="AE25" i="1"/>
  <c r="AC25" i="1"/>
  <c r="S25" i="1"/>
  <c r="M25" i="1"/>
  <c r="K25" i="1"/>
  <c r="J25" i="1"/>
  <c r="H25" i="1"/>
  <c r="N25" i="1" s="1"/>
  <c r="T25" i="1" s="1"/>
  <c r="G25" i="1"/>
  <c r="AI24" i="1"/>
  <c r="AG24" i="1"/>
  <c r="AE24" i="1"/>
  <c r="AC24" i="1"/>
  <c r="S24" i="1"/>
  <c r="M24" i="1"/>
  <c r="J24" i="1"/>
  <c r="K24" i="1"/>
  <c r="G24" i="1"/>
  <c r="H24" i="1"/>
  <c r="AJ24" i="1" l="1"/>
  <c r="AJ25" i="1"/>
  <c r="AK25" i="1" s="1"/>
  <c r="N24" i="1"/>
  <c r="T24" i="1" s="1"/>
  <c r="AI23" i="1"/>
  <c r="G135" i="1"/>
  <c r="H135" i="1"/>
  <c r="J135" i="1"/>
  <c r="K135" i="1"/>
  <c r="M135" i="1"/>
  <c r="P135" i="1"/>
  <c r="S135" i="1" s="1"/>
  <c r="W135" i="1"/>
  <c r="Y135" i="1"/>
  <c r="AE135" i="1"/>
  <c r="AG135" i="1"/>
  <c r="AI135" i="1"/>
  <c r="G133" i="1"/>
  <c r="H133" i="1"/>
  <c r="J133" i="1"/>
  <c r="K133" i="1"/>
  <c r="M133" i="1"/>
  <c r="P133" i="1"/>
  <c r="R133" i="1"/>
  <c r="W133" i="1"/>
  <c r="Y133" i="1"/>
  <c r="AB133" i="1"/>
  <c r="AE133" i="1"/>
  <c r="AG133" i="1"/>
  <c r="AI133" i="1"/>
  <c r="G20" i="1"/>
  <c r="H20" i="1"/>
  <c r="J20" i="1"/>
  <c r="K20" i="1"/>
  <c r="M20" i="1"/>
  <c r="P20" i="1"/>
  <c r="R20" i="1"/>
  <c r="W20" i="1"/>
  <c r="AC20" i="1" s="1"/>
  <c r="AE20" i="1"/>
  <c r="AG20" i="1"/>
  <c r="AI20" i="1"/>
  <c r="G34" i="1"/>
  <c r="H34" i="1"/>
  <c r="J34" i="1"/>
  <c r="K34" i="1"/>
  <c r="M34" i="1"/>
  <c r="P34" i="1"/>
  <c r="R34" i="1"/>
  <c r="W34" i="1"/>
  <c r="Y34" i="1"/>
  <c r="AB34" i="1"/>
  <c r="AE34" i="1"/>
  <c r="AG34" i="1"/>
  <c r="AI34" i="1"/>
  <c r="G115" i="1"/>
  <c r="H115" i="1"/>
  <c r="J115" i="1"/>
  <c r="K115" i="1"/>
  <c r="M115" i="1"/>
  <c r="P115" i="1"/>
  <c r="R115" i="1"/>
  <c r="W115" i="1"/>
  <c r="Y115" i="1"/>
  <c r="AB115" i="1"/>
  <c r="AE115" i="1"/>
  <c r="AG115" i="1"/>
  <c r="AI115" i="1"/>
  <c r="G57" i="1"/>
  <c r="H57" i="1"/>
  <c r="J57" i="1"/>
  <c r="K57" i="1"/>
  <c r="M57" i="1"/>
  <c r="P57" i="1"/>
  <c r="R57" i="1"/>
  <c r="W57" i="1"/>
  <c r="Y57" i="1"/>
  <c r="AB57" i="1"/>
  <c r="AE57" i="1"/>
  <c r="AG57" i="1"/>
  <c r="AI57" i="1"/>
  <c r="G27" i="1"/>
  <c r="H27" i="1"/>
  <c r="J27" i="1"/>
  <c r="K27" i="1"/>
  <c r="M27" i="1"/>
  <c r="P27" i="1"/>
  <c r="R27" i="1"/>
  <c r="W27" i="1"/>
  <c r="Y27" i="1"/>
  <c r="AB27" i="1"/>
  <c r="AE27" i="1"/>
  <c r="AG27" i="1"/>
  <c r="AI27" i="1"/>
  <c r="G145" i="1"/>
  <c r="H145" i="1"/>
  <c r="J145" i="1"/>
  <c r="K145" i="1"/>
  <c r="M145" i="1"/>
  <c r="P145" i="1"/>
  <c r="R145" i="1"/>
  <c r="W145" i="1"/>
  <c r="Y145" i="1"/>
  <c r="AE145" i="1"/>
  <c r="AG145" i="1"/>
  <c r="AI145" i="1"/>
  <c r="G59" i="1"/>
  <c r="H59" i="1"/>
  <c r="J59" i="1"/>
  <c r="K59" i="1"/>
  <c r="M59" i="1"/>
  <c r="P59" i="1"/>
  <c r="R59" i="1"/>
  <c r="W59" i="1"/>
  <c r="Y59" i="1"/>
  <c r="AB59" i="1"/>
  <c r="AE59" i="1"/>
  <c r="AG59" i="1"/>
  <c r="AI59" i="1"/>
  <c r="G13" i="1"/>
  <c r="H13" i="1"/>
  <c r="J13" i="1"/>
  <c r="K13" i="1"/>
  <c r="M13" i="1"/>
  <c r="P13" i="1"/>
  <c r="R13" i="1"/>
  <c r="W13" i="1"/>
  <c r="Y13" i="1"/>
  <c r="AB13" i="1"/>
  <c r="AE13" i="1"/>
  <c r="AG13" i="1"/>
  <c r="AI13" i="1"/>
  <c r="G139" i="1"/>
  <c r="H139" i="1"/>
  <c r="J139" i="1"/>
  <c r="K139" i="1"/>
  <c r="M139" i="1"/>
  <c r="R139" i="1"/>
  <c r="S139" i="1" s="1"/>
  <c r="W139" i="1"/>
  <c r="Y139" i="1"/>
  <c r="AB139" i="1"/>
  <c r="AE139" i="1"/>
  <c r="AG139" i="1"/>
  <c r="AI139" i="1"/>
  <c r="G41" i="1"/>
  <c r="H41" i="1"/>
  <c r="J41" i="1"/>
  <c r="K41" i="1"/>
  <c r="M41" i="1"/>
  <c r="P41" i="1"/>
  <c r="R41" i="1"/>
  <c r="W41" i="1"/>
  <c r="Y41" i="1"/>
  <c r="AB41" i="1"/>
  <c r="AE41" i="1"/>
  <c r="AG41" i="1"/>
  <c r="AI41" i="1"/>
  <c r="G65" i="1"/>
  <c r="H65" i="1"/>
  <c r="J65" i="1"/>
  <c r="K65" i="1"/>
  <c r="M65" i="1"/>
  <c r="S65" i="1"/>
  <c r="Y65" i="1"/>
  <c r="AB65" i="1"/>
  <c r="AE65" i="1"/>
  <c r="AG65" i="1"/>
  <c r="AI65" i="1"/>
  <c r="G105" i="1"/>
  <c r="H105" i="1"/>
  <c r="J105" i="1"/>
  <c r="K105" i="1"/>
  <c r="M105" i="1"/>
  <c r="P105" i="1"/>
  <c r="R105" i="1"/>
  <c r="W105" i="1"/>
  <c r="Y105" i="1"/>
  <c r="AB105" i="1"/>
  <c r="AE105" i="1"/>
  <c r="AG105" i="1"/>
  <c r="AI105" i="1"/>
  <c r="G122" i="1"/>
  <c r="H122" i="1"/>
  <c r="J122" i="1"/>
  <c r="K122" i="1"/>
  <c r="M122" i="1"/>
  <c r="P122" i="1"/>
  <c r="R122" i="1"/>
  <c r="W122" i="1"/>
  <c r="Y122" i="1"/>
  <c r="AB122" i="1"/>
  <c r="AE122" i="1"/>
  <c r="AG122" i="1"/>
  <c r="AI122" i="1"/>
  <c r="G8" i="1"/>
  <c r="H8" i="1"/>
  <c r="J8" i="1"/>
  <c r="K8" i="1"/>
  <c r="M8" i="1"/>
  <c r="P8" i="1"/>
  <c r="R8" i="1"/>
  <c r="W8" i="1"/>
  <c r="Y8" i="1"/>
  <c r="AB8" i="1"/>
  <c r="AE8" i="1"/>
  <c r="AG8" i="1"/>
  <c r="AI8" i="1"/>
  <c r="G117" i="1"/>
  <c r="H117" i="1"/>
  <c r="J117" i="1"/>
  <c r="K117" i="1"/>
  <c r="M117" i="1"/>
  <c r="P117" i="1"/>
  <c r="R117" i="1"/>
  <c r="W117" i="1"/>
  <c r="Y117" i="1"/>
  <c r="AB117" i="1"/>
  <c r="AE117" i="1"/>
  <c r="AG117" i="1"/>
  <c r="AI117" i="1"/>
  <c r="G101" i="1"/>
  <c r="H101" i="1"/>
  <c r="J101" i="1"/>
  <c r="K101" i="1"/>
  <c r="M101" i="1"/>
  <c r="S101" i="1"/>
  <c r="Y101" i="1"/>
  <c r="AC101" i="1" s="1"/>
  <c r="AE101" i="1"/>
  <c r="AG101" i="1"/>
  <c r="AI101" i="1"/>
  <c r="G136" i="1"/>
  <c r="H136" i="1"/>
  <c r="J136" i="1"/>
  <c r="K136" i="1"/>
  <c r="M136" i="1"/>
  <c r="P136" i="1"/>
  <c r="R136" i="1"/>
  <c r="W136" i="1"/>
  <c r="Y136" i="1"/>
  <c r="AB136" i="1"/>
  <c r="AE136" i="1"/>
  <c r="AG136" i="1"/>
  <c r="AI136" i="1"/>
  <c r="G74" i="1"/>
  <c r="H74" i="1"/>
  <c r="J74" i="1"/>
  <c r="K74" i="1"/>
  <c r="M74" i="1"/>
  <c r="P74" i="1"/>
  <c r="R74" i="1"/>
  <c r="W74" i="1"/>
  <c r="Y74" i="1"/>
  <c r="AB74" i="1"/>
  <c r="AE74" i="1"/>
  <c r="AG74" i="1"/>
  <c r="AI74" i="1"/>
  <c r="G97" i="1"/>
  <c r="H97" i="1"/>
  <c r="J97" i="1"/>
  <c r="K97" i="1"/>
  <c r="M97" i="1"/>
  <c r="P97" i="1"/>
  <c r="R97" i="1"/>
  <c r="W97" i="1"/>
  <c r="Y97" i="1"/>
  <c r="AB97" i="1"/>
  <c r="AE97" i="1"/>
  <c r="AG97" i="1"/>
  <c r="AI97" i="1"/>
  <c r="G112" i="1"/>
  <c r="H112" i="1"/>
  <c r="J112" i="1"/>
  <c r="K112" i="1"/>
  <c r="M112" i="1"/>
  <c r="P112" i="1"/>
  <c r="R112" i="1"/>
  <c r="W112" i="1"/>
  <c r="Y112" i="1"/>
  <c r="AB112" i="1"/>
  <c r="AE112" i="1"/>
  <c r="AG112" i="1"/>
  <c r="AI112" i="1"/>
  <c r="G30" i="1"/>
  <c r="H30" i="1"/>
  <c r="J30" i="1"/>
  <c r="K30" i="1"/>
  <c r="M30" i="1"/>
  <c r="P30" i="1"/>
  <c r="R30" i="1"/>
  <c r="W30" i="1"/>
  <c r="Y30" i="1"/>
  <c r="AB30" i="1"/>
  <c r="AE30" i="1"/>
  <c r="AG30" i="1"/>
  <c r="AI30" i="1"/>
  <c r="G45" i="1"/>
  <c r="H45" i="1"/>
  <c r="J45" i="1"/>
  <c r="K45" i="1"/>
  <c r="M45" i="1"/>
  <c r="Y45" i="1"/>
  <c r="AC45" i="1" s="1"/>
  <c r="AE45" i="1"/>
  <c r="AG45" i="1"/>
  <c r="AI45" i="1"/>
  <c r="G85" i="1"/>
  <c r="H85" i="1"/>
  <c r="J85" i="1"/>
  <c r="K85" i="1"/>
  <c r="M85" i="1"/>
  <c r="P85" i="1"/>
  <c r="R85" i="1"/>
  <c r="W85" i="1"/>
  <c r="Y85" i="1"/>
  <c r="AB85" i="1"/>
  <c r="AE85" i="1"/>
  <c r="AG85" i="1"/>
  <c r="AI85" i="1"/>
  <c r="G23" i="1"/>
  <c r="H23" i="1"/>
  <c r="J23" i="1"/>
  <c r="K23" i="1"/>
  <c r="M23" i="1"/>
  <c r="S23" i="1"/>
  <c r="Y23" i="1"/>
  <c r="AC23" i="1" s="1"/>
  <c r="AE23" i="1"/>
  <c r="AG23" i="1"/>
  <c r="G48" i="1"/>
  <c r="H48" i="1"/>
  <c r="J48" i="1"/>
  <c r="K48" i="1"/>
  <c r="M48" i="1"/>
  <c r="P48" i="1"/>
  <c r="R48" i="1"/>
  <c r="W48" i="1"/>
  <c r="Y48" i="1"/>
  <c r="AB48" i="1"/>
  <c r="AE48" i="1"/>
  <c r="AG48" i="1"/>
  <c r="AI48" i="1"/>
  <c r="G12" i="1"/>
  <c r="H12" i="1"/>
  <c r="J12" i="1"/>
  <c r="K12" i="1"/>
  <c r="M12" i="1"/>
  <c r="P12" i="1"/>
  <c r="R12" i="1"/>
  <c r="W12" i="1"/>
  <c r="Y12" i="1"/>
  <c r="AB12" i="1"/>
  <c r="AE12" i="1"/>
  <c r="AG12" i="1"/>
  <c r="AI12" i="1"/>
  <c r="G56" i="1"/>
  <c r="H56" i="1"/>
  <c r="J56" i="1"/>
  <c r="K56" i="1"/>
  <c r="M56" i="1"/>
  <c r="P56" i="1"/>
  <c r="R56" i="1"/>
  <c r="W56" i="1"/>
  <c r="Y56" i="1"/>
  <c r="AB56" i="1"/>
  <c r="AE56" i="1"/>
  <c r="AG56" i="1"/>
  <c r="AI56" i="1"/>
  <c r="G114" i="1"/>
  <c r="H114" i="1"/>
  <c r="J114" i="1"/>
  <c r="K114" i="1"/>
  <c r="M114" i="1"/>
  <c r="P114" i="1"/>
  <c r="R114" i="1"/>
  <c r="W114" i="1"/>
  <c r="Y114" i="1"/>
  <c r="AB114" i="1"/>
  <c r="AE114" i="1"/>
  <c r="AG114" i="1"/>
  <c r="AI114" i="1"/>
  <c r="G36" i="1"/>
  <c r="H36" i="1"/>
  <c r="J36" i="1"/>
  <c r="K36" i="1"/>
  <c r="M36" i="1"/>
  <c r="P36" i="1"/>
  <c r="R36" i="1"/>
  <c r="W36" i="1"/>
  <c r="Y36" i="1"/>
  <c r="AB36" i="1"/>
  <c r="AE36" i="1"/>
  <c r="AG36" i="1"/>
  <c r="AI36" i="1"/>
  <c r="G38" i="1"/>
  <c r="H38" i="1"/>
  <c r="J38" i="1"/>
  <c r="K38" i="1"/>
  <c r="M38" i="1"/>
  <c r="P38" i="1"/>
  <c r="R38" i="1"/>
  <c r="W38" i="1"/>
  <c r="Y38" i="1"/>
  <c r="AE38" i="1"/>
  <c r="AG38" i="1"/>
  <c r="AI38" i="1"/>
  <c r="G26" i="1"/>
  <c r="H26" i="1"/>
  <c r="J26" i="1"/>
  <c r="K26" i="1"/>
  <c r="M26" i="1"/>
  <c r="P26" i="1"/>
  <c r="R26" i="1"/>
  <c r="W26" i="1"/>
  <c r="Y26" i="1"/>
  <c r="AB26" i="1"/>
  <c r="AE26" i="1"/>
  <c r="AG26" i="1"/>
  <c r="AI26" i="1"/>
  <c r="G55" i="1"/>
  <c r="H55" i="1"/>
  <c r="J55" i="1"/>
  <c r="K55" i="1"/>
  <c r="M55" i="1"/>
  <c r="P55" i="1"/>
  <c r="R55" i="1"/>
  <c r="W55" i="1"/>
  <c r="Y55" i="1"/>
  <c r="AB55" i="1"/>
  <c r="AE55" i="1"/>
  <c r="AG55" i="1"/>
  <c r="AI55" i="1"/>
  <c r="G54" i="1"/>
  <c r="H54" i="1"/>
  <c r="J54" i="1"/>
  <c r="K54" i="1"/>
  <c r="M54" i="1"/>
  <c r="P54" i="1"/>
  <c r="R54" i="1"/>
  <c r="W54" i="1"/>
  <c r="Y54" i="1"/>
  <c r="AB54" i="1"/>
  <c r="AE54" i="1"/>
  <c r="AG54" i="1"/>
  <c r="AI54" i="1"/>
  <c r="G33" i="1"/>
  <c r="H33" i="1"/>
  <c r="J33" i="1"/>
  <c r="K33" i="1"/>
  <c r="M33" i="1"/>
  <c r="P33" i="1"/>
  <c r="R33" i="1"/>
  <c r="W33" i="1"/>
  <c r="Y33" i="1"/>
  <c r="AB33" i="1"/>
  <c r="AE33" i="1"/>
  <c r="AG33" i="1"/>
  <c r="AI33" i="1"/>
  <c r="G118" i="1"/>
  <c r="H118" i="1"/>
  <c r="J118" i="1"/>
  <c r="K118" i="1"/>
  <c r="M118" i="1"/>
  <c r="P118" i="1"/>
  <c r="R118" i="1"/>
  <c r="W118" i="1"/>
  <c r="Y118" i="1"/>
  <c r="AB118" i="1"/>
  <c r="AE118" i="1"/>
  <c r="AG118" i="1"/>
  <c r="AI118" i="1"/>
  <c r="G104" i="1"/>
  <c r="H104" i="1"/>
  <c r="J104" i="1"/>
  <c r="K104" i="1"/>
  <c r="M104" i="1"/>
  <c r="P104" i="1"/>
  <c r="R104" i="1"/>
  <c r="W104" i="1"/>
  <c r="Y104" i="1"/>
  <c r="AB104" i="1"/>
  <c r="AE104" i="1"/>
  <c r="AG104" i="1"/>
  <c r="AI104" i="1"/>
  <c r="G113" i="1"/>
  <c r="H113" i="1"/>
  <c r="J113" i="1"/>
  <c r="K113" i="1"/>
  <c r="M113" i="1"/>
  <c r="S113" i="1"/>
  <c r="Y113" i="1"/>
  <c r="AC113" i="1" s="1"/>
  <c r="AE113" i="1"/>
  <c r="AG113" i="1"/>
  <c r="AI113" i="1"/>
  <c r="G127" i="1"/>
  <c r="H127" i="1"/>
  <c r="J127" i="1"/>
  <c r="K127" i="1"/>
  <c r="M127" i="1"/>
  <c r="P127" i="1"/>
  <c r="R127" i="1"/>
  <c r="W127" i="1"/>
  <c r="Y127" i="1"/>
  <c r="AB127" i="1"/>
  <c r="AE127" i="1"/>
  <c r="AG127" i="1"/>
  <c r="AI127" i="1"/>
  <c r="G18" i="1"/>
  <c r="H18" i="1"/>
  <c r="J18" i="1"/>
  <c r="K18" i="1"/>
  <c r="M18" i="1"/>
  <c r="P18" i="1"/>
  <c r="R18" i="1"/>
  <c r="W18" i="1"/>
  <c r="Y18" i="1"/>
  <c r="AB18" i="1"/>
  <c r="AE18" i="1"/>
  <c r="AG18" i="1"/>
  <c r="AI18" i="1"/>
  <c r="G90" i="1"/>
  <c r="H90" i="1"/>
  <c r="J90" i="1"/>
  <c r="K90" i="1"/>
  <c r="M90" i="1"/>
  <c r="P90" i="1"/>
  <c r="R90" i="1"/>
  <c r="W90" i="1"/>
  <c r="Y90" i="1"/>
  <c r="AB90" i="1"/>
  <c r="AE90" i="1"/>
  <c r="AG90" i="1"/>
  <c r="AI90" i="1"/>
  <c r="G11" i="1"/>
  <c r="H11" i="1"/>
  <c r="J11" i="1"/>
  <c r="K11" i="1"/>
  <c r="M11" i="1"/>
  <c r="P11" i="1"/>
  <c r="R11" i="1"/>
  <c r="W11" i="1"/>
  <c r="Y11" i="1"/>
  <c r="AB11" i="1"/>
  <c r="AE11" i="1"/>
  <c r="AG11" i="1"/>
  <c r="AI11" i="1"/>
  <c r="G107" i="1"/>
  <c r="H107" i="1"/>
  <c r="J107" i="1"/>
  <c r="K107" i="1"/>
  <c r="M107" i="1"/>
  <c r="P107" i="1"/>
  <c r="R107" i="1"/>
  <c r="W107" i="1"/>
  <c r="Y107" i="1"/>
  <c r="AB107" i="1"/>
  <c r="AE107" i="1"/>
  <c r="AG107" i="1"/>
  <c r="AI107" i="1"/>
  <c r="G58" i="1"/>
  <c r="H58" i="1"/>
  <c r="J58" i="1"/>
  <c r="K58" i="1"/>
  <c r="M58" i="1"/>
  <c r="P58" i="1"/>
  <c r="R58" i="1"/>
  <c r="W58" i="1"/>
  <c r="Y58" i="1"/>
  <c r="AB58" i="1"/>
  <c r="AE58" i="1"/>
  <c r="AG58" i="1"/>
  <c r="AI58" i="1"/>
  <c r="G63" i="1"/>
  <c r="H63" i="1"/>
  <c r="J63" i="1"/>
  <c r="K63" i="1"/>
  <c r="M63" i="1"/>
  <c r="P63" i="1"/>
  <c r="R63" i="1"/>
  <c r="W63" i="1"/>
  <c r="Y63" i="1"/>
  <c r="AB63" i="1"/>
  <c r="AE63" i="1"/>
  <c r="AG63" i="1"/>
  <c r="AI63" i="1"/>
  <c r="G17" i="1"/>
  <c r="H17" i="1"/>
  <c r="J17" i="1"/>
  <c r="K17" i="1"/>
  <c r="M17" i="1"/>
  <c r="P17" i="1"/>
  <c r="R17" i="1"/>
  <c r="W17" i="1"/>
  <c r="Y17" i="1"/>
  <c r="AB17" i="1"/>
  <c r="AE17" i="1"/>
  <c r="AG17" i="1"/>
  <c r="AI17" i="1"/>
  <c r="G93" i="1"/>
  <c r="H93" i="1"/>
  <c r="J93" i="1"/>
  <c r="K93" i="1"/>
  <c r="M93" i="1"/>
  <c r="P93" i="1"/>
  <c r="R93" i="1"/>
  <c r="W93" i="1"/>
  <c r="Y93" i="1"/>
  <c r="AB93" i="1"/>
  <c r="AE93" i="1"/>
  <c r="AG93" i="1"/>
  <c r="AI93" i="1"/>
  <c r="G75" i="1"/>
  <c r="H75" i="1"/>
  <c r="J75" i="1"/>
  <c r="K75" i="1"/>
  <c r="M75" i="1"/>
  <c r="P75" i="1"/>
  <c r="R75" i="1"/>
  <c r="W75" i="1"/>
  <c r="Y75" i="1"/>
  <c r="AB75" i="1"/>
  <c r="AE75" i="1"/>
  <c r="AG75" i="1"/>
  <c r="AI75" i="1"/>
  <c r="G84" i="1"/>
  <c r="H84" i="1"/>
  <c r="J84" i="1"/>
  <c r="K84" i="1"/>
  <c r="M84" i="1"/>
  <c r="P84" i="1"/>
  <c r="R84" i="1"/>
  <c r="W84" i="1"/>
  <c r="Y84" i="1"/>
  <c r="AB84" i="1"/>
  <c r="AE84" i="1"/>
  <c r="AG84" i="1"/>
  <c r="AI84" i="1"/>
  <c r="G119" i="1"/>
  <c r="H119" i="1"/>
  <c r="J119" i="1"/>
  <c r="K119" i="1"/>
  <c r="M119" i="1"/>
  <c r="P119" i="1"/>
  <c r="W119" i="1"/>
  <c r="Y119" i="1"/>
  <c r="AB119" i="1"/>
  <c r="AE119" i="1"/>
  <c r="AG119" i="1"/>
  <c r="AI119" i="1"/>
  <c r="G130" i="1"/>
  <c r="H130" i="1"/>
  <c r="J130" i="1"/>
  <c r="K130" i="1"/>
  <c r="M130" i="1"/>
  <c r="P130" i="1"/>
  <c r="R130" i="1"/>
  <c r="W130" i="1"/>
  <c r="Y130" i="1"/>
  <c r="AB130" i="1"/>
  <c r="AE130" i="1"/>
  <c r="AG130" i="1"/>
  <c r="AI130" i="1"/>
  <c r="G39" i="1"/>
  <c r="H39" i="1"/>
  <c r="J39" i="1"/>
  <c r="K39" i="1"/>
  <c r="M39" i="1"/>
  <c r="P39" i="1"/>
  <c r="R39" i="1"/>
  <c r="W39" i="1"/>
  <c r="Y39" i="1"/>
  <c r="AB39" i="1"/>
  <c r="AE39" i="1"/>
  <c r="AG39" i="1"/>
  <c r="AI39" i="1"/>
  <c r="G51" i="1"/>
  <c r="H51" i="1"/>
  <c r="J51" i="1"/>
  <c r="K51" i="1"/>
  <c r="M51" i="1"/>
  <c r="P51" i="1"/>
  <c r="R51" i="1"/>
  <c r="W51" i="1"/>
  <c r="Y51" i="1"/>
  <c r="AB51" i="1"/>
  <c r="AE51" i="1"/>
  <c r="AG51" i="1"/>
  <c r="AI51" i="1"/>
  <c r="G78" i="1"/>
  <c r="H78" i="1"/>
  <c r="J78" i="1"/>
  <c r="K78" i="1"/>
  <c r="M78" i="1"/>
  <c r="P78" i="1"/>
  <c r="R78" i="1"/>
  <c r="W78" i="1"/>
  <c r="Y78" i="1"/>
  <c r="AB78" i="1"/>
  <c r="AE78" i="1"/>
  <c r="AG78" i="1"/>
  <c r="AI78" i="1"/>
  <c r="G91" i="1"/>
  <c r="H91" i="1"/>
  <c r="J91" i="1"/>
  <c r="K91" i="1"/>
  <c r="M91" i="1"/>
  <c r="P91" i="1"/>
  <c r="R91" i="1"/>
  <c r="W91" i="1"/>
  <c r="Y91" i="1"/>
  <c r="AB91" i="1"/>
  <c r="AE91" i="1"/>
  <c r="AG91" i="1"/>
  <c r="AI91" i="1"/>
  <c r="G7" i="1"/>
  <c r="H7" i="1"/>
  <c r="J7" i="1"/>
  <c r="K7" i="1"/>
  <c r="M7" i="1"/>
  <c r="P7" i="1"/>
  <c r="R7" i="1"/>
  <c r="W7" i="1"/>
  <c r="Y7" i="1"/>
  <c r="AB7" i="1"/>
  <c r="AE7" i="1"/>
  <c r="AG7" i="1"/>
  <c r="AI7" i="1"/>
  <c r="G5" i="1"/>
  <c r="H5" i="1"/>
  <c r="J5" i="1"/>
  <c r="K5" i="1"/>
  <c r="M5" i="1"/>
  <c r="P5" i="1"/>
  <c r="R5" i="1"/>
  <c r="W5" i="1"/>
  <c r="Y5" i="1"/>
  <c r="AB5" i="1"/>
  <c r="AE5" i="1"/>
  <c r="AG5" i="1"/>
  <c r="AI5" i="1"/>
  <c r="G37" i="1"/>
  <c r="H37" i="1"/>
  <c r="J37" i="1"/>
  <c r="K37" i="1"/>
  <c r="M37" i="1"/>
  <c r="P37" i="1"/>
  <c r="R37" i="1"/>
  <c r="W37" i="1"/>
  <c r="Y37" i="1"/>
  <c r="AB37" i="1"/>
  <c r="AE37" i="1"/>
  <c r="AG37" i="1"/>
  <c r="AI37" i="1"/>
  <c r="G64" i="1"/>
  <c r="H64" i="1"/>
  <c r="J64" i="1"/>
  <c r="K64" i="1"/>
  <c r="M64" i="1"/>
  <c r="S64" i="1"/>
  <c r="AC64" i="1"/>
  <c r="AE64" i="1"/>
  <c r="AG64" i="1"/>
  <c r="AI64" i="1"/>
  <c r="G53" i="1"/>
  <c r="H53" i="1"/>
  <c r="J53" i="1"/>
  <c r="K53" i="1"/>
  <c r="M53" i="1"/>
  <c r="P53" i="1"/>
  <c r="R53" i="1"/>
  <c r="W53" i="1"/>
  <c r="Y53" i="1"/>
  <c r="AB53" i="1"/>
  <c r="AE53" i="1"/>
  <c r="AG53" i="1"/>
  <c r="AI53" i="1"/>
  <c r="G66" i="1"/>
  <c r="H66" i="1"/>
  <c r="J66" i="1"/>
  <c r="K66" i="1"/>
  <c r="M66" i="1"/>
  <c r="P66" i="1"/>
  <c r="R66" i="1"/>
  <c r="W66" i="1"/>
  <c r="Y66" i="1"/>
  <c r="AB66" i="1"/>
  <c r="AE66" i="1"/>
  <c r="AG66" i="1"/>
  <c r="AI66" i="1"/>
  <c r="G121" i="1"/>
  <c r="H121" i="1"/>
  <c r="J121" i="1"/>
  <c r="K121" i="1"/>
  <c r="M121" i="1"/>
  <c r="P121" i="1"/>
  <c r="R121" i="1"/>
  <c r="W121" i="1"/>
  <c r="Y121" i="1"/>
  <c r="AB121" i="1"/>
  <c r="AE121" i="1"/>
  <c r="AG121" i="1"/>
  <c r="AI121" i="1"/>
  <c r="G69" i="1"/>
  <c r="H69" i="1"/>
  <c r="J69" i="1"/>
  <c r="K69" i="1"/>
  <c r="M69" i="1"/>
  <c r="P69" i="1"/>
  <c r="R69" i="1"/>
  <c r="W69" i="1"/>
  <c r="Y69" i="1"/>
  <c r="AB69" i="1"/>
  <c r="AE69" i="1"/>
  <c r="AG69" i="1"/>
  <c r="AI69" i="1"/>
  <c r="G60" i="1"/>
  <c r="H60" i="1"/>
  <c r="J60" i="1"/>
  <c r="K60" i="1"/>
  <c r="M60" i="1"/>
  <c r="P60" i="1"/>
  <c r="R60" i="1"/>
  <c r="W60" i="1"/>
  <c r="Y60" i="1"/>
  <c r="AB60" i="1"/>
  <c r="AE60" i="1"/>
  <c r="AG60" i="1"/>
  <c r="AI60" i="1"/>
  <c r="G50" i="1"/>
  <c r="H50" i="1"/>
  <c r="J50" i="1"/>
  <c r="K50" i="1"/>
  <c r="M50" i="1"/>
  <c r="P50" i="1"/>
  <c r="R50" i="1"/>
  <c r="W50" i="1"/>
  <c r="Y50" i="1"/>
  <c r="AB50" i="1"/>
  <c r="AE50" i="1"/>
  <c r="AG50" i="1"/>
  <c r="AI50" i="1"/>
  <c r="G102" i="1"/>
  <c r="H102" i="1"/>
  <c r="J102" i="1"/>
  <c r="K102" i="1"/>
  <c r="M102" i="1"/>
  <c r="P102" i="1"/>
  <c r="R102" i="1"/>
  <c r="W102" i="1"/>
  <c r="Y102" i="1"/>
  <c r="AB102" i="1"/>
  <c r="AE102" i="1"/>
  <c r="AG102" i="1"/>
  <c r="AI102" i="1"/>
  <c r="G120" i="1"/>
  <c r="H120" i="1"/>
  <c r="J120" i="1"/>
  <c r="K120" i="1"/>
  <c r="M120" i="1"/>
  <c r="P120" i="1"/>
  <c r="R120" i="1"/>
  <c r="W120" i="1"/>
  <c r="Y120" i="1"/>
  <c r="AB120" i="1"/>
  <c r="AE120" i="1"/>
  <c r="AG120" i="1"/>
  <c r="AI120" i="1"/>
  <c r="G106" i="1"/>
  <c r="H106" i="1"/>
  <c r="J106" i="1"/>
  <c r="K106" i="1"/>
  <c r="M106" i="1"/>
  <c r="P106" i="1"/>
  <c r="R106" i="1"/>
  <c r="W106" i="1"/>
  <c r="Y106" i="1"/>
  <c r="AB106" i="1"/>
  <c r="AE106" i="1"/>
  <c r="AG106" i="1"/>
  <c r="AI106" i="1"/>
  <c r="G103" i="1"/>
  <c r="H103" i="1"/>
  <c r="J103" i="1"/>
  <c r="K103" i="1"/>
  <c r="M103" i="1"/>
  <c r="P103" i="1"/>
  <c r="R103" i="1"/>
  <c r="W103" i="1"/>
  <c r="Y103" i="1"/>
  <c r="AB103" i="1"/>
  <c r="AE103" i="1"/>
  <c r="AG103" i="1"/>
  <c r="AI103" i="1"/>
  <c r="G95" i="1"/>
  <c r="H95" i="1"/>
  <c r="J95" i="1"/>
  <c r="K95" i="1"/>
  <c r="M95" i="1"/>
  <c r="P95" i="1"/>
  <c r="R95" i="1"/>
  <c r="W95" i="1"/>
  <c r="Y95" i="1"/>
  <c r="AB95" i="1"/>
  <c r="AE95" i="1"/>
  <c r="AG95" i="1"/>
  <c r="AI95" i="1"/>
  <c r="G141" i="1"/>
  <c r="H141" i="1"/>
  <c r="J141" i="1"/>
  <c r="K141" i="1"/>
  <c r="M141" i="1"/>
  <c r="P141" i="1"/>
  <c r="R141" i="1"/>
  <c r="W141" i="1"/>
  <c r="Y141" i="1"/>
  <c r="AB141" i="1"/>
  <c r="AE141" i="1"/>
  <c r="AG141" i="1"/>
  <c r="AI141" i="1"/>
  <c r="G32" i="1"/>
  <c r="H32" i="1"/>
  <c r="J32" i="1"/>
  <c r="K32" i="1"/>
  <c r="M32" i="1"/>
  <c r="P32" i="1"/>
  <c r="R32" i="1"/>
  <c r="W32" i="1"/>
  <c r="Y32" i="1"/>
  <c r="AB32" i="1"/>
  <c r="AE32" i="1"/>
  <c r="AG32" i="1"/>
  <c r="AI32" i="1"/>
  <c r="G86" i="1"/>
  <c r="H86" i="1"/>
  <c r="J86" i="1"/>
  <c r="K86" i="1"/>
  <c r="M86" i="1"/>
  <c r="P86" i="1"/>
  <c r="R86" i="1"/>
  <c r="W86" i="1"/>
  <c r="Y86" i="1"/>
  <c r="AB86" i="1"/>
  <c r="AE86" i="1"/>
  <c r="AG86" i="1"/>
  <c r="AI86" i="1"/>
  <c r="G61" i="1"/>
  <c r="H61" i="1"/>
  <c r="J61" i="1"/>
  <c r="K61" i="1"/>
  <c r="M61" i="1"/>
  <c r="P61" i="1"/>
  <c r="R61" i="1"/>
  <c r="W61" i="1"/>
  <c r="AC61" i="1" s="1"/>
  <c r="Y61" i="1"/>
  <c r="AB61" i="1"/>
  <c r="AE61" i="1"/>
  <c r="AG61" i="1"/>
  <c r="AI61" i="1"/>
  <c r="G142" i="1"/>
  <c r="H142" i="1"/>
  <c r="J142" i="1"/>
  <c r="K142" i="1"/>
  <c r="M142" i="1"/>
  <c r="P142" i="1"/>
  <c r="R142" i="1"/>
  <c r="W142" i="1"/>
  <c r="Y142" i="1"/>
  <c r="AB142" i="1"/>
  <c r="AE142" i="1"/>
  <c r="AG142" i="1"/>
  <c r="AI142" i="1"/>
  <c r="G49" i="1"/>
  <c r="H49" i="1"/>
  <c r="J49" i="1"/>
  <c r="K49" i="1"/>
  <c r="M49" i="1"/>
  <c r="P49" i="1"/>
  <c r="R49" i="1"/>
  <c r="W49" i="1"/>
  <c r="Y49" i="1"/>
  <c r="AB49" i="1"/>
  <c r="AE49" i="1"/>
  <c r="AG49" i="1"/>
  <c r="AI49" i="1"/>
  <c r="G44" i="1"/>
  <c r="H44" i="1"/>
  <c r="J44" i="1"/>
  <c r="K44" i="1"/>
  <c r="M44" i="1"/>
  <c r="P44" i="1"/>
  <c r="R44" i="1"/>
  <c r="W44" i="1"/>
  <c r="Y44" i="1"/>
  <c r="AB44" i="1"/>
  <c r="AE44" i="1"/>
  <c r="AG44" i="1"/>
  <c r="AI44" i="1"/>
  <c r="G140" i="1"/>
  <c r="H140" i="1"/>
  <c r="J140" i="1"/>
  <c r="K140" i="1"/>
  <c r="M140" i="1"/>
  <c r="P140" i="1"/>
  <c r="R140" i="1"/>
  <c r="W140" i="1"/>
  <c r="Y140" i="1"/>
  <c r="AB140" i="1"/>
  <c r="AE140" i="1"/>
  <c r="AG140" i="1"/>
  <c r="AI140" i="1"/>
  <c r="G82" i="1"/>
  <c r="H82" i="1"/>
  <c r="J82" i="1"/>
  <c r="K82" i="1"/>
  <c r="M82" i="1"/>
  <c r="P82" i="1"/>
  <c r="R82" i="1"/>
  <c r="W82" i="1"/>
  <c r="Y82" i="1"/>
  <c r="AB82" i="1"/>
  <c r="AE82" i="1"/>
  <c r="AG82" i="1"/>
  <c r="AI82" i="1"/>
  <c r="G15" i="1"/>
  <c r="H15" i="1"/>
  <c r="J15" i="1"/>
  <c r="K15" i="1"/>
  <c r="M15" i="1"/>
  <c r="P15" i="1"/>
  <c r="R15" i="1"/>
  <c r="W15" i="1"/>
  <c r="Y15" i="1"/>
  <c r="AB15" i="1"/>
  <c r="AE15" i="1"/>
  <c r="AG15" i="1"/>
  <c r="AI15" i="1"/>
  <c r="G80" i="1"/>
  <c r="H80" i="1"/>
  <c r="J80" i="1"/>
  <c r="K80" i="1"/>
  <c r="M80" i="1"/>
  <c r="P80" i="1"/>
  <c r="R80" i="1"/>
  <c r="W80" i="1"/>
  <c r="Y80" i="1"/>
  <c r="AE80" i="1"/>
  <c r="AG80" i="1"/>
  <c r="AI80" i="1"/>
  <c r="G47" i="1"/>
  <c r="H47" i="1"/>
  <c r="J47" i="1"/>
  <c r="K47" i="1"/>
  <c r="M47" i="1"/>
  <c r="P47" i="1"/>
  <c r="R47" i="1"/>
  <c r="W47" i="1"/>
  <c r="Y47" i="1"/>
  <c r="AB47" i="1"/>
  <c r="AE47" i="1"/>
  <c r="AG47" i="1"/>
  <c r="AI47" i="1"/>
  <c r="G76" i="1"/>
  <c r="H76" i="1"/>
  <c r="J76" i="1"/>
  <c r="K76" i="1"/>
  <c r="M76" i="1"/>
  <c r="P76" i="1"/>
  <c r="R76" i="1"/>
  <c r="W76" i="1"/>
  <c r="Y76" i="1"/>
  <c r="AB76" i="1"/>
  <c r="AE76" i="1"/>
  <c r="AG76" i="1"/>
  <c r="AI76" i="1"/>
  <c r="G28" i="1"/>
  <c r="H28" i="1"/>
  <c r="J28" i="1"/>
  <c r="K28" i="1"/>
  <c r="M28" i="1"/>
  <c r="P28" i="1"/>
  <c r="R28" i="1"/>
  <c r="W28" i="1"/>
  <c r="AC28" i="1" s="1"/>
  <c r="Y28" i="1"/>
  <c r="AB28" i="1"/>
  <c r="AE28" i="1"/>
  <c r="AG28" i="1"/>
  <c r="AI28" i="1"/>
  <c r="G138" i="1"/>
  <c r="H138" i="1"/>
  <c r="J138" i="1"/>
  <c r="K138" i="1"/>
  <c r="M138" i="1"/>
  <c r="P138" i="1"/>
  <c r="R138" i="1"/>
  <c r="W138" i="1"/>
  <c r="Y138" i="1"/>
  <c r="AB138" i="1"/>
  <c r="AE138" i="1"/>
  <c r="AG138" i="1"/>
  <c r="AI138" i="1"/>
  <c r="G88" i="1"/>
  <c r="H88" i="1"/>
  <c r="J88" i="1"/>
  <c r="K88" i="1"/>
  <c r="M88" i="1"/>
  <c r="P88" i="1"/>
  <c r="R88" i="1"/>
  <c r="W88" i="1"/>
  <c r="Y88" i="1"/>
  <c r="AB88" i="1"/>
  <c r="AE88" i="1"/>
  <c r="AG88" i="1"/>
  <c r="AI88" i="1"/>
  <c r="G46" i="1"/>
  <c r="H46" i="1"/>
  <c r="J46" i="1"/>
  <c r="K46" i="1"/>
  <c r="M46" i="1"/>
  <c r="S46" i="1"/>
  <c r="Y46" i="1"/>
  <c r="AC46" i="1" s="1"/>
  <c r="AE46" i="1"/>
  <c r="AG46" i="1"/>
  <c r="AI46" i="1"/>
  <c r="G126" i="1"/>
  <c r="H126" i="1"/>
  <c r="J126" i="1"/>
  <c r="K126" i="1"/>
  <c r="M126" i="1"/>
  <c r="P126" i="1"/>
  <c r="R126" i="1"/>
  <c r="W126" i="1"/>
  <c r="Y126" i="1"/>
  <c r="AB126" i="1"/>
  <c r="AE126" i="1"/>
  <c r="AG126" i="1"/>
  <c r="AI126" i="1"/>
  <c r="G67" i="1"/>
  <c r="H67" i="1"/>
  <c r="J67" i="1"/>
  <c r="K67" i="1"/>
  <c r="M67" i="1"/>
  <c r="P67" i="1"/>
  <c r="R67" i="1"/>
  <c r="W67" i="1"/>
  <c r="Y67" i="1"/>
  <c r="AB67" i="1"/>
  <c r="AE67" i="1"/>
  <c r="AG67" i="1"/>
  <c r="AI67" i="1"/>
  <c r="G143" i="1"/>
  <c r="H143" i="1"/>
  <c r="J143" i="1"/>
  <c r="K143" i="1"/>
  <c r="M143" i="1"/>
  <c r="P143" i="1"/>
  <c r="R143" i="1"/>
  <c r="W143" i="1"/>
  <c r="Y143" i="1"/>
  <c r="AB143" i="1"/>
  <c r="AE143" i="1"/>
  <c r="AG143" i="1"/>
  <c r="AI143" i="1"/>
  <c r="G134" i="1"/>
  <c r="H134" i="1"/>
  <c r="J134" i="1"/>
  <c r="K134" i="1"/>
  <c r="M134" i="1"/>
  <c r="P134" i="1"/>
  <c r="R134" i="1"/>
  <c r="W134" i="1"/>
  <c r="Y134" i="1"/>
  <c r="AB134" i="1"/>
  <c r="AE134" i="1"/>
  <c r="AG134" i="1"/>
  <c r="AI134" i="1"/>
  <c r="G6" i="1"/>
  <c r="H6" i="1"/>
  <c r="J6" i="1"/>
  <c r="K6" i="1"/>
  <c r="M6" i="1"/>
  <c r="P6" i="1"/>
  <c r="R6" i="1"/>
  <c r="W6" i="1"/>
  <c r="Y6" i="1"/>
  <c r="AB6" i="1"/>
  <c r="AE6" i="1"/>
  <c r="AG6" i="1"/>
  <c r="AI6" i="1"/>
  <c r="G9" i="1"/>
  <c r="H9" i="1"/>
  <c r="J9" i="1"/>
  <c r="K9" i="1"/>
  <c r="M9" i="1"/>
  <c r="P9" i="1"/>
  <c r="R9" i="1"/>
  <c r="W9" i="1"/>
  <c r="Y9" i="1"/>
  <c r="AB9" i="1"/>
  <c r="AE9" i="1"/>
  <c r="AG9" i="1"/>
  <c r="AI9" i="1"/>
  <c r="G116" i="1"/>
  <c r="H116" i="1"/>
  <c r="J116" i="1"/>
  <c r="K116" i="1"/>
  <c r="M116" i="1"/>
  <c r="P116" i="1"/>
  <c r="R116" i="1"/>
  <c r="W116" i="1"/>
  <c r="Y116" i="1"/>
  <c r="AB116" i="1"/>
  <c r="AE116" i="1"/>
  <c r="AG116" i="1"/>
  <c r="AI116" i="1"/>
  <c r="G109" i="1"/>
  <c r="H109" i="1"/>
  <c r="J109" i="1"/>
  <c r="K109" i="1"/>
  <c r="M109" i="1"/>
  <c r="P109" i="1"/>
  <c r="R109" i="1"/>
  <c r="W109" i="1"/>
  <c r="Y109" i="1"/>
  <c r="AB109" i="1"/>
  <c r="AE109" i="1"/>
  <c r="AG109" i="1"/>
  <c r="AI109" i="1"/>
  <c r="G73" i="1"/>
  <c r="H73" i="1"/>
  <c r="J73" i="1"/>
  <c r="K73" i="1"/>
  <c r="M73" i="1"/>
  <c r="P73" i="1"/>
  <c r="R73" i="1"/>
  <c r="W73" i="1"/>
  <c r="Y73" i="1"/>
  <c r="AB73" i="1"/>
  <c r="AE73" i="1"/>
  <c r="AG73" i="1"/>
  <c r="AI73" i="1"/>
  <c r="G29" i="1"/>
  <c r="H29" i="1"/>
  <c r="J29" i="1"/>
  <c r="K29" i="1"/>
  <c r="M29" i="1"/>
  <c r="P29" i="1"/>
  <c r="R29" i="1"/>
  <c r="W29" i="1"/>
  <c r="Y29" i="1"/>
  <c r="AB29" i="1"/>
  <c r="AE29" i="1"/>
  <c r="AG29" i="1"/>
  <c r="AI29" i="1"/>
  <c r="G108" i="1"/>
  <c r="H108" i="1"/>
  <c r="J108" i="1"/>
  <c r="K108" i="1"/>
  <c r="M108" i="1"/>
  <c r="P108" i="1"/>
  <c r="R108" i="1"/>
  <c r="W108" i="1"/>
  <c r="Y108" i="1"/>
  <c r="AB108" i="1"/>
  <c r="AE108" i="1"/>
  <c r="AG108" i="1"/>
  <c r="AI108" i="1"/>
  <c r="G19" i="1"/>
  <c r="H19" i="1"/>
  <c r="J19" i="1"/>
  <c r="K19" i="1"/>
  <c r="M19" i="1"/>
  <c r="P19" i="1"/>
  <c r="R19" i="1"/>
  <c r="W19" i="1"/>
  <c r="Y19" i="1"/>
  <c r="AB19" i="1"/>
  <c r="AE19" i="1"/>
  <c r="AG19" i="1"/>
  <c r="AI19" i="1"/>
  <c r="G83" i="1"/>
  <c r="H83" i="1"/>
  <c r="J83" i="1"/>
  <c r="K83" i="1"/>
  <c r="M83" i="1"/>
  <c r="P83" i="1"/>
  <c r="R83" i="1"/>
  <c r="W83" i="1"/>
  <c r="Y83" i="1"/>
  <c r="AE83" i="1"/>
  <c r="AG83" i="1"/>
  <c r="AI83" i="1"/>
  <c r="G21" i="1"/>
  <c r="H21" i="1"/>
  <c r="J21" i="1"/>
  <c r="K21" i="1"/>
  <c r="M21" i="1"/>
  <c r="P21" i="1"/>
  <c r="R21" i="1"/>
  <c r="W21" i="1"/>
  <c r="Y21" i="1"/>
  <c r="AB21" i="1"/>
  <c r="AE21" i="1"/>
  <c r="AG21" i="1"/>
  <c r="AI21" i="1"/>
  <c r="G144" i="1"/>
  <c r="H144" i="1"/>
  <c r="J144" i="1"/>
  <c r="K144" i="1"/>
  <c r="M144" i="1"/>
  <c r="P144" i="1"/>
  <c r="R144" i="1"/>
  <c r="W144" i="1"/>
  <c r="Y144" i="1"/>
  <c r="AB144" i="1"/>
  <c r="AE144" i="1"/>
  <c r="AG144" i="1"/>
  <c r="AI144" i="1"/>
  <c r="G10" i="1"/>
  <c r="H10" i="1"/>
  <c r="J10" i="1"/>
  <c r="K10" i="1"/>
  <c r="M10" i="1"/>
  <c r="P10" i="1"/>
  <c r="R10" i="1"/>
  <c r="W10" i="1"/>
  <c r="Y10" i="1"/>
  <c r="AB10" i="1"/>
  <c r="AE10" i="1"/>
  <c r="AG10" i="1"/>
  <c r="AI10" i="1"/>
  <c r="G42" i="1"/>
  <c r="H42" i="1"/>
  <c r="J42" i="1"/>
  <c r="K42" i="1"/>
  <c r="M42" i="1"/>
  <c r="P42" i="1"/>
  <c r="R42" i="1"/>
  <c r="W42" i="1"/>
  <c r="Y42" i="1"/>
  <c r="AB42" i="1"/>
  <c r="AE42" i="1"/>
  <c r="AG42" i="1"/>
  <c r="AI42" i="1"/>
  <c r="G31" i="1"/>
  <c r="H31" i="1"/>
  <c r="J31" i="1"/>
  <c r="K31" i="1"/>
  <c r="M31" i="1"/>
  <c r="P31" i="1"/>
  <c r="R31" i="1"/>
  <c r="W31" i="1"/>
  <c r="Y31" i="1"/>
  <c r="AB31" i="1"/>
  <c r="AE31" i="1"/>
  <c r="AG31" i="1"/>
  <c r="AI31" i="1"/>
  <c r="G70" i="1"/>
  <c r="H70" i="1"/>
  <c r="J70" i="1"/>
  <c r="K70" i="1"/>
  <c r="M70" i="1"/>
  <c r="P70" i="1"/>
  <c r="R70" i="1"/>
  <c r="W70" i="1"/>
  <c r="Y70" i="1"/>
  <c r="AE70" i="1"/>
  <c r="AG70" i="1"/>
  <c r="AI70" i="1"/>
  <c r="G43" i="1"/>
  <c r="H43" i="1"/>
  <c r="J43" i="1"/>
  <c r="K43" i="1"/>
  <c r="M43" i="1"/>
  <c r="P43" i="1"/>
  <c r="R43" i="1"/>
  <c r="W43" i="1"/>
  <c r="Y43" i="1"/>
  <c r="AB43" i="1"/>
  <c r="AE43" i="1"/>
  <c r="AG43" i="1"/>
  <c r="AI43" i="1"/>
  <c r="G110" i="1"/>
  <c r="H110" i="1"/>
  <c r="J110" i="1"/>
  <c r="K110" i="1"/>
  <c r="M110" i="1"/>
  <c r="P110" i="1"/>
  <c r="R110" i="1"/>
  <c r="W110" i="1"/>
  <c r="AC110" i="1" s="1"/>
  <c r="Y110" i="1"/>
  <c r="AB110" i="1"/>
  <c r="AE110" i="1"/>
  <c r="AG110" i="1"/>
  <c r="AI110" i="1"/>
  <c r="G22" i="1"/>
  <c r="H22" i="1"/>
  <c r="J22" i="1"/>
  <c r="K22" i="1"/>
  <c r="M22" i="1"/>
  <c r="S22" i="1"/>
  <c r="AB22" i="1"/>
  <c r="AC22" i="1" s="1"/>
  <c r="AE22" i="1"/>
  <c r="AG22" i="1"/>
  <c r="AI22" i="1"/>
  <c r="G16" i="1"/>
  <c r="H16" i="1"/>
  <c r="J16" i="1"/>
  <c r="K16" i="1"/>
  <c r="M16" i="1"/>
  <c r="P16" i="1"/>
  <c r="R16" i="1"/>
  <c r="S16" i="1" s="1"/>
  <c r="W16" i="1"/>
  <c r="Y16" i="1"/>
  <c r="AC16" i="1" s="1"/>
  <c r="AB16" i="1"/>
  <c r="AE16" i="1"/>
  <c r="AG16" i="1"/>
  <c r="AI16" i="1"/>
  <c r="G128" i="1"/>
  <c r="H128" i="1"/>
  <c r="J128" i="1"/>
  <c r="K128" i="1"/>
  <c r="M128" i="1"/>
  <c r="P128" i="1"/>
  <c r="R128" i="1"/>
  <c r="W128" i="1"/>
  <c r="Y128" i="1"/>
  <c r="AB128" i="1"/>
  <c r="AE128" i="1"/>
  <c r="AG128" i="1"/>
  <c r="AI128" i="1"/>
  <c r="G68" i="1"/>
  <c r="H68" i="1"/>
  <c r="J68" i="1"/>
  <c r="K68" i="1"/>
  <c r="M68" i="1"/>
  <c r="P68" i="1"/>
  <c r="W68" i="1"/>
  <c r="Y68" i="1"/>
  <c r="AB68" i="1"/>
  <c r="AE68" i="1"/>
  <c r="AG68" i="1"/>
  <c r="AI68" i="1"/>
  <c r="G123" i="1"/>
  <c r="H123" i="1"/>
  <c r="J123" i="1"/>
  <c r="K123" i="1"/>
  <c r="M123" i="1"/>
  <c r="P123" i="1"/>
  <c r="S123" i="1" s="1"/>
  <c r="W123" i="1"/>
  <c r="Y123" i="1"/>
  <c r="AB123" i="1"/>
  <c r="AE123" i="1"/>
  <c r="AG123" i="1"/>
  <c r="AI123" i="1"/>
  <c r="G71" i="1"/>
  <c r="H71" i="1"/>
  <c r="J71" i="1"/>
  <c r="K71" i="1"/>
  <c r="M71" i="1"/>
  <c r="P71" i="1"/>
  <c r="R71" i="1"/>
  <c r="W71" i="1"/>
  <c r="Y71" i="1"/>
  <c r="AB71" i="1"/>
  <c r="AE71" i="1"/>
  <c r="AG71" i="1"/>
  <c r="AI71" i="1"/>
  <c r="G124" i="1"/>
  <c r="H124" i="1"/>
  <c r="J124" i="1"/>
  <c r="K124" i="1"/>
  <c r="M124" i="1"/>
  <c r="P124" i="1"/>
  <c r="R124" i="1"/>
  <c r="W124" i="1"/>
  <c r="AC124" i="1" s="1"/>
  <c r="Y124" i="1"/>
  <c r="AB124" i="1"/>
  <c r="AE124" i="1"/>
  <c r="AG124" i="1"/>
  <c r="AI124" i="1"/>
  <c r="G137" i="1"/>
  <c r="H137" i="1"/>
  <c r="J137" i="1"/>
  <c r="K137" i="1"/>
  <c r="M137" i="1"/>
  <c r="P137" i="1"/>
  <c r="R137" i="1"/>
  <c r="W137" i="1"/>
  <c r="AC137" i="1" s="1"/>
  <c r="Y137" i="1"/>
  <c r="AB137" i="1"/>
  <c r="AE137" i="1"/>
  <c r="AG137" i="1"/>
  <c r="AI137" i="1"/>
  <c r="G100" i="1"/>
  <c r="H100" i="1"/>
  <c r="J100" i="1"/>
  <c r="K100" i="1"/>
  <c r="M100" i="1"/>
  <c r="P100" i="1"/>
  <c r="R100" i="1"/>
  <c r="W100" i="1"/>
  <c r="Y100" i="1"/>
  <c r="AB100" i="1"/>
  <c r="AE100" i="1"/>
  <c r="AG100" i="1"/>
  <c r="AI100" i="1"/>
  <c r="G89" i="1"/>
  <c r="H89" i="1"/>
  <c r="J89" i="1"/>
  <c r="K89" i="1"/>
  <c r="M89" i="1"/>
  <c r="P89" i="1"/>
  <c r="R89" i="1"/>
  <c r="W89" i="1"/>
  <c r="Y89" i="1"/>
  <c r="AB89" i="1"/>
  <c r="AE89" i="1"/>
  <c r="AG89" i="1"/>
  <c r="AI89" i="1"/>
  <c r="G92" i="1"/>
  <c r="H92" i="1"/>
  <c r="J92" i="1"/>
  <c r="K92" i="1"/>
  <c r="M92" i="1"/>
  <c r="P92" i="1"/>
  <c r="R92" i="1"/>
  <c r="W92" i="1"/>
  <c r="Y92" i="1"/>
  <c r="AB92" i="1"/>
  <c r="AE92" i="1"/>
  <c r="AG92" i="1"/>
  <c r="AI92" i="1"/>
  <c r="G81" i="1"/>
  <c r="H81" i="1"/>
  <c r="J81" i="1"/>
  <c r="K81" i="1"/>
  <c r="M81" i="1"/>
  <c r="S81" i="1"/>
  <c r="Y81" i="1"/>
  <c r="AC81" i="1" s="1"/>
  <c r="AE81" i="1"/>
  <c r="AG81" i="1"/>
  <c r="AI81" i="1"/>
  <c r="G111" i="1"/>
  <c r="H111" i="1"/>
  <c r="J111" i="1"/>
  <c r="K111" i="1"/>
  <c r="M111" i="1"/>
  <c r="P111" i="1"/>
  <c r="R111" i="1"/>
  <c r="W111" i="1"/>
  <c r="Y111" i="1"/>
  <c r="AB111" i="1"/>
  <c r="AE111" i="1"/>
  <c r="AG111" i="1"/>
  <c r="AI111" i="1"/>
  <c r="G62" i="1"/>
  <c r="H62" i="1"/>
  <c r="J62" i="1"/>
  <c r="K62" i="1"/>
  <c r="M62" i="1"/>
  <c r="P62" i="1"/>
  <c r="R62" i="1"/>
  <c r="W62" i="1"/>
  <c r="Y62" i="1"/>
  <c r="AB62" i="1"/>
  <c r="AE62" i="1"/>
  <c r="AG62" i="1"/>
  <c r="AI62" i="1"/>
  <c r="G87" i="1"/>
  <c r="H87" i="1"/>
  <c r="J87" i="1"/>
  <c r="K87" i="1"/>
  <c r="M87" i="1"/>
  <c r="P87" i="1"/>
  <c r="R87" i="1"/>
  <c r="W87" i="1"/>
  <c r="Y87" i="1"/>
  <c r="AB87" i="1"/>
  <c r="AE87" i="1"/>
  <c r="AG87" i="1"/>
  <c r="AI87" i="1"/>
  <c r="G99" i="1"/>
  <c r="H99" i="1"/>
  <c r="J99" i="1"/>
  <c r="K99" i="1"/>
  <c r="M99" i="1"/>
  <c r="P99" i="1"/>
  <c r="R99" i="1"/>
  <c r="W99" i="1"/>
  <c r="Y99" i="1"/>
  <c r="AB99" i="1"/>
  <c r="AE99" i="1"/>
  <c r="AG99" i="1"/>
  <c r="AI99" i="1"/>
  <c r="G40" i="1"/>
  <c r="H40" i="1"/>
  <c r="J40" i="1"/>
  <c r="K40" i="1"/>
  <c r="M40" i="1"/>
  <c r="P40" i="1"/>
  <c r="R40" i="1"/>
  <c r="W40" i="1"/>
  <c r="Y40" i="1"/>
  <c r="AB40" i="1"/>
  <c r="AE40" i="1"/>
  <c r="AG40" i="1"/>
  <c r="AI40" i="1"/>
  <c r="G132" i="1"/>
  <c r="H132" i="1"/>
  <c r="J132" i="1"/>
  <c r="K132" i="1"/>
  <c r="M132" i="1"/>
  <c r="P132" i="1"/>
  <c r="R132" i="1"/>
  <c r="W132" i="1"/>
  <c r="AC132" i="1" s="1"/>
  <c r="Y132" i="1"/>
  <c r="AB132" i="1"/>
  <c r="AE132" i="1"/>
  <c r="AG132" i="1"/>
  <c r="AI132" i="1"/>
  <c r="G125" i="1"/>
  <c r="H125" i="1"/>
  <c r="J125" i="1"/>
  <c r="K125" i="1"/>
  <c r="M125" i="1"/>
  <c r="P125" i="1"/>
  <c r="R125" i="1"/>
  <c r="W125" i="1"/>
  <c r="Y125" i="1"/>
  <c r="AB125" i="1"/>
  <c r="AE125" i="1"/>
  <c r="AG125" i="1"/>
  <c r="AI125" i="1"/>
  <c r="S132" i="1" l="1"/>
  <c r="AJ100" i="1"/>
  <c r="S137" i="1"/>
  <c r="S128" i="1"/>
  <c r="N16" i="1"/>
  <c r="N110" i="1"/>
  <c r="S67" i="1"/>
  <c r="S138" i="1"/>
  <c r="N28" i="1"/>
  <c r="S80" i="1"/>
  <c r="S44" i="1"/>
  <c r="S61" i="1"/>
  <c r="AJ51" i="1"/>
  <c r="AJ71" i="1"/>
  <c r="N124" i="1"/>
  <c r="T124" i="1" s="1"/>
  <c r="AK124" i="1" s="1"/>
  <c r="N132" i="1"/>
  <c r="S124" i="1"/>
  <c r="S110" i="1"/>
  <c r="AJ126" i="1"/>
  <c r="S28" i="1"/>
  <c r="S142" i="1"/>
  <c r="AK24" i="1"/>
  <c r="T16" i="1"/>
  <c r="S120" i="1"/>
  <c r="S37" i="1"/>
  <c r="AC91" i="1"/>
  <c r="N91" i="1"/>
  <c r="S78" i="1"/>
  <c r="S21" i="1"/>
  <c r="AC33" i="1"/>
  <c r="AC30" i="1"/>
  <c r="AC59" i="1"/>
  <c r="N20" i="1"/>
  <c r="S109" i="1"/>
  <c r="AC143" i="1"/>
  <c r="AC106" i="1"/>
  <c r="S69" i="1"/>
  <c r="AJ66" i="1"/>
  <c r="S7" i="1"/>
  <c r="S91" i="1"/>
  <c r="AC90" i="1"/>
  <c r="N33" i="1"/>
  <c r="AC139" i="1"/>
  <c r="T91" i="1"/>
  <c r="AC26" i="1"/>
  <c r="N112" i="1"/>
  <c r="AC89" i="1"/>
  <c r="AC144" i="1"/>
  <c r="N40" i="1"/>
  <c r="AC62" i="1"/>
  <c r="N81" i="1"/>
  <c r="T81" i="1" s="1"/>
  <c r="S43" i="1"/>
  <c r="N144" i="1"/>
  <c r="AC73" i="1"/>
  <c r="AJ116" i="1"/>
  <c r="S76" i="1"/>
  <c r="S86" i="1"/>
  <c r="S103" i="1"/>
  <c r="S106" i="1"/>
  <c r="N106" i="1"/>
  <c r="T106" i="1" s="1"/>
  <c r="AC93" i="1"/>
  <c r="S58" i="1"/>
  <c r="S11" i="1"/>
  <c r="S90" i="1"/>
  <c r="S33" i="1"/>
  <c r="T33" i="1" s="1"/>
  <c r="S54" i="1"/>
  <c r="N26" i="1"/>
  <c r="N45" i="1"/>
  <c r="S30" i="1"/>
  <c r="AC65" i="1"/>
  <c r="S13" i="1"/>
  <c r="S59" i="1"/>
  <c r="T59" i="1" s="1"/>
  <c r="AK59" i="1" s="1"/>
  <c r="N59" i="1"/>
  <c r="S20" i="1"/>
  <c r="T20" i="1" s="1"/>
  <c r="S133" i="1"/>
  <c r="N133" i="1"/>
  <c r="T133" i="1" s="1"/>
  <c r="AK133" i="1" s="1"/>
  <c r="S40" i="1"/>
  <c r="AC87" i="1"/>
  <c r="S89" i="1"/>
  <c r="N89" i="1"/>
  <c r="AJ70" i="1"/>
  <c r="S31" i="1"/>
  <c r="S10" i="1"/>
  <c r="S144" i="1"/>
  <c r="T144" i="1" s="1"/>
  <c r="AK144" i="1" s="1"/>
  <c r="AJ83" i="1"/>
  <c r="S19" i="1"/>
  <c r="S29" i="1"/>
  <c r="S73" i="1"/>
  <c r="T73" i="1" s="1"/>
  <c r="S9" i="1"/>
  <c r="S134" i="1"/>
  <c r="S143" i="1"/>
  <c r="N143" i="1"/>
  <c r="AJ15" i="1"/>
  <c r="AJ102" i="1"/>
  <c r="S119" i="1"/>
  <c r="S75" i="1"/>
  <c r="S93" i="1"/>
  <c r="AJ55" i="1"/>
  <c r="S26" i="1"/>
  <c r="T26" i="1" s="1"/>
  <c r="AJ38" i="1"/>
  <c r="S112" i="1"/>
  <c r="T112" i="1" s="1"/>
  <c r="AJ97" i="1"/>
  <c r="AC74" i="1"/>
  <c r="AC145" i="1"/>
  <c r="AJ135" i="1"/>
  <c r="AC140" i="1"/>
  <c r="T132" i="1"/>
  <c r="N111" i="1"/>
  <c r="T110" i="1"/>
  <c r="N83" i="1"/>
  <c r="N73" i="1"/>
  <c r="N61" i="1"/>
  <c r="T28" i="1"/>
  <c r="N70" i="1"/>
  <c r="N62" i="1"/>
  <c r="N54" i="1"/>
  <c r="T54" i="1" s="1"/>
  <c r="T40" i="1"/>
  <c r="N30" i="1"/>
  <c r="T30" i="1" s="1"/>
  <c r="N13" i="1"/>
  <c r="N137" i="1"/>
  <c r="T137" i="1" s="1"/>
  <c r="N140" i="1"/>
  <c r="N135" i="1"/>
  <c r="T135" i="1" s="1"/>
  <c r="T61" i="1"/>
  <c r="N125" i="1"/>
  <c r="N99" i="1"/>
  <c r="N92" i="1"/>
  <c r="N100" i="1"/>
  <c r="N71" i="1"/>
  <c r="AC68" i="1"/>
  <c r="AC42" i="1"/>
  <c r="AC108" i="1"/>
  <c r="AC6" i="1"/>
  <c r="N126" i="1"/>
  <c r="AC88" i="1"/>
  <c r="N47" i="1"/>
  <c r="N15" i="1"/>
  <c r="AC95" i="1"/>
  <c r="N60" i="1"/>
  <c r="N64" i="1"/>
  <c r="T64" i="1" s="1"/>
  <c r="AC130" i="1"/>
  <c r="AC84" i="1"/>
  <c r="N63" i="1"/>
  <c r="AC127" i="1"/>
  <c r="AC36" i="1"/>
  <c r="AC56" i="1"/>
  <c r="N12" i="1"/>
  <c r="AC48" i="1"/>
  <c r="N23" i="1"/>
  <c r="AC85" i="1"/>
  <c r="N97" i="1"/>
  <c r="N136" i="1"/>
  <c r="N117" i="1"/>
  <c r="AC8" i="1"/>
  <c r="N122" i="1"/>
  <c r="AC27" i="1"/>
  <c r="N57" i="1"/>
  <c r="AC115" i="1"/>
  <c r="N34" i="1"/>
  <c r="AC125" i="1"/>
  <c r="AC99" i="1"/>
  <c r="N87" i="1"/>
  <c r="S62" i="1"/>
  <c r="T62" i="1" s="1"/>
  <c r="S111" i="1"/>
  <c r="T111" i="1" s="1"/>
  <c r="AC92" i="1"/>
  <c r="AC100" i="1"/>
  <c r="AC71" i="1"/>
  <c r="N68" i="1"/>
  <c r="AC70" i="1"/>
  <c r="S70" i="1"/>
  <c r="N42" i="1"/>
  <c r="AC83" i="1"/>
  <c r="S83" i="1"/>
  <c r="N108" i="1"/>
  <c r="AC116" i="1"/>
  <c r="AJ6" i="1"/>
  <c r="N6" i="1"/>
  <c r="AC126" i="1"/>
  <c r="AJ88" i="1"/>
  <c r="N88" i="1"/>
  <c r="AC47" i="1"/>
  <c r="AC15" i="1"/>
  <c r="S82" i="1"/>
  <c r="S140" i="1"/>
  <c r="AC49" i="1"/>
  <c r="AC60" i="1"/>
  <c r="N66" i="1"/>
  <c r="AC5" i="1"/>
  <c r="N51" i="1"/>
  <c r="N130" i="1"/>
  <c r="AC63" i="1"/>
  <c r="AC107" i="1"/>
  <c r="N127" i="1"/>
  <c r="AC104" i="1"/>
  <c r="N118" i="1"/>
  <c r="N55" i="1"/>
  <c r="N36" i="1"/>
  <c r="AC114" i="1"/>
  <c r="N56" i="1"/>
  <c r="AC136" i="1"/>
  <c r="AC117" i="1"/>
  <c r="AC122" i="1"/>
  <c r="N105" i="1"/>
  <c r="N41" i="1"/>
  <c r="N27" i="1"/>
  <c r="N49" i="1"/>
  <c r="S141" i="1"/>
  <c r="S95" i="1"/>
  <c r="N95" i="1"/>
  <c r="S50" i="1"/>
  <c r="S60" i="1"/>
  <c r="AJ121" i="1"/>
  <c r="AC66" i="1"/>
  <c r="S53" i="1"/>
  <c r="N5" i="1"/>
  <c r="AC51" i="1"/>
  <c r="S39" i="1"/>
  <c r="S130" i="1"/>
  <c r="N84" i="1"/>
  <c r="S17" i="1"/>
  <c r="S63" i="1"/>
  <c r="AJ107" i="1"/>
  <c r="N107" i="1"/>
  <c r="S18" i="1"/>
  <c r="S127" i="1"/>
  <c r="S104" i="1"/>
  <c r="AC55" i="1"/>
  <c r="AC38" i="1"/>
  <c r="S38" i="1"/>
  <c r="N38" i="1"/>
  <c r="S36" i="1"/>
  <c r="N114" i="1"/>
  <c r="S56" i="1"/>
  <c r="S12" i="1"/>
  <c r="AJ48" i="1"/>
  <c r="N48" i="1"/>
  <c r="AJ85" i="1"/>
  <c r="N85" i="1"/>
  <c r="AC97" i="1"/>
  <c r="N74" i="1"/>
  <c r="S136" i="1"/>
  <c r="N101" i="1"/>
  <c r="T101" i="1" s="1"/>
  <c r="S117" i="1"/>
  <c r="N8" i="1"/>
  <c r="S122" i="1"/>
  <c r="S105" i="1"/>
  <c r="AJ65" i="1"/>
  <c r="N65" i="1"/>
  <c r="T65" i="1" s="1"/>
  <c r="N145" i="1"/>
  <c r="S27" i="1"/>
  <c r="T27" i="1" s="1"/>
  <c r="S57" i="1"/>
  <c r="AJ115" i="1"/>
  <c r="N115" i="1"/>
  <c r="AC135" i="1"/>
  <c r="AC123" i="1"/>
  <c r="AC128" i="1"/>
  <c r="N22" i="1"/>
  <c r="T22" i="1" s="1"/>
  <c r="AC10" i="1"/>
  <c r="AC29" i="1"/>
  <c r="AC134" i="1"/>
  <c r="AC138" i="1"/>
  <c r="AC82" i="1"/>
  <c r="N82" i="1"/>
  <c r="AJ49" i="1"/>
  <c r="AC142" i="1"/>
  <c r="N32" i="1"/>
  <c r="AC141" i="1"/>
  <c r="N103" i="1"/>
  <c r="T103" i="1" s="1"/>
  <c r="N102" i="1"/>
  <c r="AC50" i="1"/>
  <c r="AC121" i="1"/>
  <c r="S125" i="1"/>
  <c r="T125" i="1" s="1"/>
  <c r="AJ132" i="1"/>
  <c r="AC40" i="1"/>
  <c r="S99" i="1"/>
  <c r="T99" i="1" s="1"/>
  <c r="S87" i="1"/>
  <c r="AC111" i="1"/>
  <c r="S92" i="1"/>
  <c r="AJ89" i="1"/>
  <c r="S100" i="1"/>
  <c r="AJ137" i="1"/>
  <c r="AJ124" i="1"/>
  <c r="S71" i="1"/>
  <c r="T71" i="1" s="1"/>
  <c r="N123" i="1"/>
  <c r="T123" i="1" s="1"/>
  <c r="S68" i="1"/>
  <c r="AJ110" i="1"/>
  <c r="AC43" i="1"/>
  <c r="AC31" i="1"/>
  <c r="S42" i="1"/>
  <c r="AJ144" i="1"/>
  <c r="AC21" i="1"/>
  <c r="AC19" i="1"/>
  <c r="S108" i="1"/>
  <c r="T108" i="1" s="1"/>
  <c r="AJ73" i="1"/>
  <c r="AC109" i="1"/>
  <c r="S116" i="1"/>
  <c r="N116" i="1"/>
  <c r="AC9" i="1"/>
  <c r="S6" i="1"/>
  <c r="AJ143" i="1"/>
  <c r="AC67" i="1"/>
  <c r="S126" i="1"/>
  <c r="S88" i="1"/>
  <c r="AJ28" i="1"/>
  <c r="AC76" i="1"/>
  <c r="S47" i="1"/>
  <c r="AC80" i="1"/>
  <c r="S15" i="1"/>
  <c r="T15" i="1" s="1"/>
  <c r="AK15" i="1" s="1"/>
  <c r="AJ140" i="1"/>
  <c r="AC44" i="1"/>
  <c r="S49" i="1"/>
  <c r="AJ61" i="1"/>
  <c r="AC86" i="1"/>
  <c r="N86" i="1"/>
  <c r="T86" i="1" s="1"/>
  <c r="AC32" i="1"/>
  <c r="AC103" i="1"/>
  <c r="AC102" i="1"/>
  <c r="AC53" i="1"/>
  <c r="N53" i="1"/>
  <c r="AC7" i="1"/>
  <c r="AC39" i="1"/>
  <c r="AC75" i="1"/>
  <c r="N75" i="1"/>
  <c r="N93" i="1"/>
  <c r="T93" i="1" s="1"/>
  <c r="AC17" i="1"/>
  <c r="AC11" i="1"/>
  <c r="AC18" i="1"/>
  <c r="N113" i="1"/>
  <c r="T113" i="1" s="1"/>
  <c r="N104" i="1"/>
  <c r="AC118" i="1"/>
  <c r="AJ101" i="1"/>
  <c r="S8" i="1"/>
  <c r="T8" i="1" s="1"/>
  <c r="AC105" i="1"/>
  <c r="S41" i="1"/>
  <c r="AJ139" i="1"/>
  <c r="N139" i="1"/>
  <c r="T139" i="1" s="1"/>
  <c r="AC13" i="1"/>
  <c r="AJ59" i="1"/>
  <c r="S145" i="1"/>
  <c r="T145" i="1" s="1"/>
  <c r="AJ27" i="1"/>
  <c r="AC57" i="1"/>
  <c r="S115" i="1"/>
  <c r="S34" i="1"/>
  <c r="T34" i="1" s="1"/>
  <c r="AC133" i="1"/>
  <c r="S32" i="1"/>
  <c r="AJ95" i="1"/>
  <c r="AC120" i="1"/>
  <c r="S102" i="1"/>
  <c r="AJ60" i="1"/>
  <c r="AC69" i="1"/>
  <c r="N69" i="1"/>
  <c r="T69" i="1" s="1"/>
  <c r="S121" i="1"/>
  <c r="S66" i="1"/>
  <c r="AJ64" i="1"/>
  <c r="AC37" i="1"/>
  <c r="N37" i="1"/>
  <c r="T37" i="1" s="1"/>
  <c r="S5" i="1"/>
  <c r="AJ91" i="1"/>
  <c r="AC78" i="1"/>
  <c r="S51" i="1"/>
  <c r="AC119" i="1"/>
  <c r="N119" i="1"/>
  <c r="T119" i="1" s="1"/>
  <c r="S84" i="1"/>
  <c r="AJ93" i="1"/>
  <c r="AJ63" i="1"/>
  <c r="AC58" i="1"/>
  <c r="S107" i="1"/>
  <c r="N90" i="1"/>
  <c r="AJ127" i="1"/>
  <c r="S118" i="1"/>
  <c r="T118" i="1" s="1"/>
  <c r="AJ33" i="1"/>
  <c r="AK33" i="1" s="1"/>
  <c r="AC54" i="1"/>
  <c r="S55" i="1"/>
  <c r="AJ26" i="1"/>
  <c r="AK26" i="1" s="1"/>
  <c r="S114" i="1"/>
  <c r="T114" i="1" s="1"/>
  <c r="AC12" i="1"/>
  <c r="S48" i="1"/>
  <c r="T23" i="1"/>
  <c r="S85" i="1"/>
  <c r="T85" i="1" s="1"/>
  <c r="AJ30" i="1"/>
  <c r="AC112" i="1"/>
  <c r="S97" i="1"/>
  <c r="T97" i="1" s="1"/>
  <c r="AK97" i="1" s="1"/>
  <c r="AJ74" i="1"/>
  <c r="S74" i="1"/>
  <c r="AJ136" i="1"/>
  <c r="AC41" i="1"/>
  <c r="AC34" i="1"/>
  <c r="AJ123" i="1"/>
  <c r="AJ68" i="1"/>
  <c r="N128" i="1"/>
  <c r="T128" i="1" s="1"/>
  <c r="AJ128" i="1"/>
  <c r="AJ16" i="1"/>
  <c r="AJ22" i="1"/>
  <c r="N43" i="1"/>
  <c r="T43" i="1" s="1"/>
  <c r="AJ43" i="1"/>
  <c r="N31" i="1"/>
  <c r="T31" i="1" s="1"/>
  <c r="AJ31" i="1"/>
  <c r="AJ42" i="1"/>
  <c r="N10" i="1"/>
  <c r="AJ10" i="1"/>
  <c r="N21" i="1"/>
  <c r="T21" i="1" s="1"/>
  <c r="AJ21" i="1"/>
  <c r="N19" i="1"/>
  <c r="T19" i="1" s="1"/>
  <c r="AJ19" i="1"/>
  <c r="AJ108" i="1"/>
  <c r="N29" i="1"/>
  <c r="AJ29" i="1"/>
  <c r="N109" i="1"/>
  <c r="T109" i="1" s="1"/>
  <c r="AJ109" i="1"/>
  <c r="AJ9" i="1"/>
  <c r="N9" i="1"/>
  <c r="T9" i="1" s="1"/>
  <c r="N134" i="1"/>
  <c r="T134" i="1" s="1"/>
  <c r="AJ134" i="1"/>
  <c r="N67" i="1"/>
  <c r="AJ67" i="1"/>
  <c r="AJ46" i="1"/>
  <c r="N46" i="1"/>
  <c r="T46" i="1" s="1"/>
  <c r="N138" i="1"/>
  <c r="AJ138" i="1"/>
  <c r="AK28" i="1"/>
  <c r="N76" i="1"/>
  <c r="AJ76" i="1"/>
  <c r="AJ47" i="1"/>
  <c r="N80" i="1"/>
  <c r="T80" i="1" s="1"/>
  <c r="AK80" i="1" s="1"/>
  <c r="AJ80" i="1"/>
  <c r="AJ82" i="1"/>
  <c r="N44" i="1"/>
  <c r="T44" i="1" s="1"/>
  <c r="AJ44" i="1"/>
  <c r="N142" i="1"/>
  <c r="T142" i="1" s="1"/>
  <c r="AJ142" i="1"/>
  <c r="AJ86" i="1"/>
  <c r="AJ32" i="1"/>
  <c r="N141" i="1"/>
  <c r="AJ141" i="1"/>
  <c r="T95" i="1"/>
  <c r="AK95" i="1" s="1"/>
  <c r="AJ103" i="1"/>
  <c r="AJ106" i="1"/>
  <c r="N120" i="1"/>
  <c r="AJ120" i="1"/>
  <c r="N50" i="1"/>
  <c r="T50" i="1" s="1"/>
  <c r="AJ50" i="1"/>
  <c r="AJ69" i="1"/>
  <c r="AJ37" i="1"/>
  <c r="AJ5" i="1"/>
  <c r="N7" i="1"/>
  <c r="AJ7" i="1"/>
  <c r="AK91" i="1"/>
  <c r="N78" i="1"/>
  <c r="AJ78" i="1"/>
  <c r="N39" i="1"/>
  <c r="AJ39" i="1"/>
  <c r="AJ130" i="1"/>
  <c r="AJ119" i="1"/>
  <c r="AJ84" i="1"/>
  <c r="AJ75" i="1"/>
  <c r="N17" i="1"/>
  <c r="AJ17" i="1"/>
  <c r="N58" i="1"/>
  <c r="T58" i="1" s="1"/>
  <c r="AJ58" i="1"/>
  <c r="N11" i="1"/>
  <c r="AJ11" i="1"/>
  <c r="N18" i="1"/>
  <c r="AJ18" i="1"/>
  <c r="AJ113" i="1"/>
  <c r="AJ104" i="1"/>
  <c r="AJ118" i="1"/>
  <c r="AJ54" i="1"/>
  <c r="T38" i="1"/>
  <c r="AK38" i="1" s="1"/>
  <c r="AJ36" i="1"/>
  <c r="AJ114" i="1"/>
  <c r="AJ56" i="1"/>
  <c r="AJ12" i="1"/>
  <c r="AJ23" i="1"/>
  <c r="AJ45" i="1"/>
  <c r="S45" i="1"/>
  <c r="T45" i="1" s="1"/>
  <c r="AJ112" i="1"/>
  <c r="AJ117" i="1"/>
  <c r="AJ8" i="1"/>
  <c r="AJ122" i="1"/>
  <c r="AJ105" i="1"/>
  <c r="AJ41" i="1"/>
  <c r="T13" i="1"/>
  <c r="AJ13" i="1"/>
  <c r="AJ145" i="1"/>
  <c r="AJ57" i="1"/>
  <c r="AJ34" i="1"/>
  <c r="AJ20" i="1"/>
  <c r="AK20" i="1" s="1"/>
  <c r="AJ133" i="1"/>
  <c r="AJ40" i="1"/>
  <c r="AK40" i="1" s="1"/>
  <c r="AJ99" i="1"/>
  <c r="AJ87" i="1"/>
  <c r="AJ62" i="1"/>
  <c r="AK62" i="1" s="1"/>
  <c r="AJ111" i="1"/>
  <c r="AJ81" i="1"/>
  <c r="T92" i="1"/>
  <c r="T89" i="1"/>
  <c r="AJ92" i="1"/>
  <c r="N121" i="1"/>
  <c r="T121" i="1" s="1"/>
  <c r="AK121" i="1" s="1"/>
  <c r="AJ53" i="1"/>
  <c r="AK112" i="1"/>
  <c r="AJ125" i="1"/>
  <c r="AI1" i="2"/>
  <c r="AG1" i="2"/>
  <c r="AE1" i="2"/>
  <c r="AB1" i="2"/>
  <c r="Y1" i="2"/>
  <c r="W1" i="2"/>
  <c r="R1" i="2"/>
  <c r="P1" i="2"/>
  <c r="S1" i="2" s="1"/>
  <c r="M1" i="2"/>
  <c r="K1" i="2"/>
  <c r="J1" i="2"/>
  <c r="H1" i="2"/>
  <c r="G1" i="2"/>
  <c r="AK13" i="1" l="1"/>
  <c r="T75" i="1"/>
  <c r="AK75" i="1" s="1"/>
  <c r="AJ1" i="2"/>
  <c r="T7" i="1"/>
  <c r="AK7" i="1" s="1"/>
  <c r="AK106" i="1"/>
  <c r="T141" i="1"/>
  <c r="AK141" i="1" s="1"/>
  <c r="T138" i="1"/>
  <c r="AK138" i="1" s="1"/>
  <c r="T67" i="1"/>
  <c r="AK67" i="1" s="1"/>
  <c r="T29" i="1"/>
  <c r="AK16" i="1"/>
  <c r="T48" i="1"/>
  <c r="AK73" i="1"/>
  <c r="T105" i="1"/>
  <c r="AK105" i="1" s="1"/>
  <c r="T12" i="1"/>
  <c r="AK12" i="1" s="1"/>
  <c r="N1" i="2"/>
  <c r="T18" i="1"/>
  <c r="AK18" i="1" s="1"/>
  <c r="T120" i="1"/>
  <c r="T88" i="1"/>
  <c r="AK88" i="1" s="1"/>
  <c r="AC1" i="2"/>
  <c r="AK92" i="1"/>
  <c r="AK81" i="1"/>
  <c r="T11" i="1"/>
  <c r="AK11" i="1" s="1"/>
  <c r="T17" i="1"/>
  <c r="T78" i="1"/>
  <c r="T76" i="1"/>
  <c r="T10" i="1"/>
  <c r="AK10" i="1" s="1"/>
  <c r="T90" i="1"/>
  <c r="T68" i="1"/>
  <c r="AK132" i="1"/>
  <c r="T136" i="1"/>
  <c r="AK136" i="1" s="1"/>
  <c r="T83" i="1"/>
  <c r="AK83" i="1" s="1"/>
  <c r="AK119" i="1"/>
  <c r="AK93" i="1"/>
  <c r="AK101" i="1"/>
  <c r="AK30" i="1"/>
  <c r="T143" i="1"/>
  <c r="AK29" i="1"/>
  <c r="AK8" i="1"/>
  <c r="AK9" i="1"/>
  <c r="AK21" i="1"/>
  <c r="AK31" i="1"/>
  <c r="T74" i="1"/>
  <c r="AK74" i="1" s="1"/>
  <c r="AK64" i="1"/>
  <c r="T66" i="1"/>
  <c r="AK66" i="1" s="1"/>
  <c r="T104" i="1"/>
  <c r="AK104" i="1" s="1"/>
  <c r="T53" i="1"/>
  <c r="T49" i="1"/>
  <c r="AK49" i="1" s="1"/>
  <c r="T116" i="1"/>
  <c r="AK116" i="1" s="1"/>
  <c r="T42" i="1"/>
  <c r="AK71" i="1"/>
  <c r="T82" i="1"/>
  <c r="T57" i="1"/>
  <c r="T122" i="1"/>
  <c r="T56" i="1"/>
  <c r="T70" i="1"/>
  <c r="AK143" i="1"/>
  <c r="AK23" i="1"/>
  <c r="AK69" i="1"/>
  <c r="AK34" i="1"/>
  <c r="AK145" i="1"/>
  <c r="AK108" i="1"/>
  <c r="AK22" i="1"/>
  <c r="AK65" i="1"/>
  <c r="AK135" i="1"/>
  <c r="T55" i="1"/>
  <c r="AK55" i="1" s="1"/>
  <c r="AK70" i="1"/>
  <c r="T100" i="1"/>
  <c r="AK100" i="1" s="1"/>
  <c r="AK50" i="1"/>
  <c r="AK27" i="1"/>
  <c r="AK61" i="1"/>
  <c r="AK110" i="1"/>
  <c r="AK123" i="1"/>
  <c r="AK57" i="1"/>
  <c r="AK54" i="1"/>
  <c r="AK114" i="1"/>
  <c r="T51" i="1"/>
  <c r="AK51" i="1" s="1"/>
  <c r="T140" i="1"/>
  <c r="AK140" i="1" s="1"/>
  <c r="T127" i="1"/>
  <c r="AK127" i="1" s="1"/>
  <c r="T117" i="1"/>
  <c r="AK117" i="1" s="1"/>
  <c r="AK85" i="1"/>
  <c r="T63" i="1"/>
  <c r="AK63" i="1" s="1"/>
  <c r="T60" i="1"/>
  <c r="AK60" i="1" s="1"/>
  <c r="T32" i="1"/>
  <c r="AK32" i="1" s="1"/>
  <c r="T6" i="1"/>
  <c r="AK6" i="1" s="1"/>
  <c r="AK142" i="1"/>
  <c r="AK89" i="1"/>
  <c r="AK78" i="1"/>
  <c r="T36" i="1"/>
  <c r="AK36" i="1" s="1"/>
  <c r="AK44" i="1"/>
  <c r="AK48" i="1"/>
  <c r="AK17" i="1"/>
  <c r="AK118" i="1"/>
  <c r="AK58" i="1"/>
  <c r="AK37" i="1"/>
  <c r="AK86" i="1"/>
  <c r="AK109" i="1"/>
  <c r="AK68" i="1"/>
  <c r="AK111" i="1"/>
  <c r="AK53" i="1"/>
  <c r="AK122" i="1"/>
  <c r="T39" i="1"/>
  <c r="AK39" i="1" s="1"/>
  <c r="AK76" i="1"/>
  <c r="AK46" i="1"/>
  <c r="AK134" i="1"/>
  <c r="AK19" i="1"/>
  <c r="AK43" i="1"/>
  <c r="AK128" i="1"/>
  <c r="T107" i="1"/>
  <c r="AK107" i="1" s="1"/>
  <c r="T84" i="1"/>
  <c r="AK84" i="1" s="1"/>
  <c r="T5" i="1"/>
  <c r="AK5" i="1" s="1"/>
  <c r="T102" i="1"/>
  <c r="AK102" i="1" s="1"/>
  <c r="T115" i="1"/>
  <c r="AK115" i="1" s="1"/>
  <c r="T41" i="1"/>
  <c r="AK41" i="1" s="1"/>
  <c r="T47" i="1"/>
  <c r="AK47" i="1" s="1"/>
  <c r="T126" i="1"/>
  <c r="AK126" i="1" s="1"/>
  <c r="T87" i="1"/>
  <c r="AK87" i="1" s="1"/>
  <c r="AK103" i="1"/>
  <c r="T130" i="1"/>
  <c r="AK130" i="1" s="1"/>
  <c r="AK137" i="1"/>
  <c r="AK139" i="1"/>
  <c r="AK113" i="1"/>
  <c r="AK82" i="1"/>
  <c r="AK42" i="1"/>
  <c r="AK120" i="1"/>
  <c r="AK56" i="1"/>
  <c r="AK45" i="1"/>
  <c r="AK99" i="1"/>
  <c r="AK125" i="1"/>
  <c r="T1" i="2"/>
  <c r="AK1" i="2" s="1"/>
  <c r="G79" i="1"/>
  <c r="H79" i="1"/>
  <c r="K79" i="1"/>
  <c r="M79" i="1"/>
  <c r="P79" i="1"/>
  <c r="R79" i="1"/>
  <c r="W79" i="1"/>
  <c r="Y79" i="1"/>
  <c r="AB79" i="1"/>
  <c r="G35" i="1"/>
  <c r="H35" i="1"/>
  <c r="J35" i="1"/>
  <c r="K35" i="1"/>
  <c r="M35" i="1"/>
  <c r="P35" i="1"/>
  <c r="R35" i="1"/>
  <c r="W35" i="1"/>
  <c r="Y35" i="1"/>
  <c r="AB35" i="1"/>
  <c r="AE35" i="1"/>
  <c r="AG35" i="1"/>
  <c r="AI35" i="1"/>
  <c r="G98" i="1"/>
  <c r="H98" i="1"/>
  <c r="J98" i="1"/>
  <c r="K98" i="1"/>
  <c r="M98" i="1"/>
  <c r="P98" i="1"/>
  <c r="R98" i="1"/>
  <c r="W98" i="1"/>
  <c r="Y98" i="1"/>
  <c r="AB98" i="1"/>
  <c r="AE98" i="1"/>
  <c r="AG98" i="1"/>
  <c r="AI98" i="1"/>
  <c r="G14" i="1"/>
  <c r="H14" i="1"/>
  <c r="J14" i="1"/>
  <c r="K14" i="1"/>
  <c r="M14" i="1"/>
  <c r="P14" i="1"/>
  <c r="R14" i="1"/>
  <c r="W14" i="1"/>
  <c r="Y14" i="1"/>
  <c r="AB14" i="1"/>
  <c r="AE14" i="1"/>
  <c r="AG14" i="1"/>
  <c r="AI14" i="1"/>
  <c r="G52" i="1"/>
  <c r="H52" i="1"/>
  <c r="J52" i="1"/>
  <c r="K52" i="1"/>
  <c r="M52" i="1"/>
  <c r="P52" i="1"/>
  <c r="R52" i="1"/>
  <c r="W52" i="1"/>
  <c r="Y52" i="1"/>
  <c r="AB52" i="1"/>
  <c r="AE52" i="1"/>
  <c r="AG52" i="1"/>
  <c r="AI52" i="1"/>
  <c r="G96" i="1"/>
  <c r="H96" i="1"/>
  <c r="J96" i="1"/>
  <c r="K96" i="1"/>
  <c r="M96" i="1"/>
  <c r="P96" i="1"/>
  <c r="R96" i="1"/>
  <c r="W96" i="1"/>
  <c r="Y96" i="1"/>
  <c r="AB96" i="1"/>
  <c r="AE96" i="1"/>
  <c r="AG96" i="1"/>
  <c r="AI96" i="1"/>
  <c r="G72" i="1"/>
  <c r="H72" i="1"/>
  <c r="J72" i="1"/>
  <c r="K72" i="1"/>
  <c r="M72" i="1"/>
  <c r="P72" i="1"/>
  <c r="R72" i="1"/>
  <c r="Y72" i="1"/>
  <c r="AE72" i="1"/>
  <c r="AG72" i="1"/>
  <c r="AI72" i="1"/>
  <c r="G131" i="1"/>
  <c r="H131" i="1"/>
  <c r="J131" i="1"/>
  <c r="K131" i="1"/>
  <c r="M131" i="1"/>
  <c r="Y131" i="1"/>
  <c r="AE131" i="1"/>
  <c r="AG131" i="1"/>
  <c r="AI131" i="1"/>
  <c r="G77" i="1"/>
  <c r="H77" i="1"/>
  <c r="J77" i="1"/>
  <c r="K77" i="1"/>
  <c r="M77" i="1"/>
  <c r="P77" i="1"/>
  <c r="R77" i="1"/>
  <c r="W77" i="1"/>
  <c r="Y77" i="1"/>
  <c r="AB77" i="1"/>
  <c r="AE77" i="1"/>
  <c r="AG77" i="1"/>
  <c r="AI77" i="1"/>
  <c r="AC131" i="1" l="1"/>
  <c r="S72" i="1"/>
  <c r="S52" i="1"/>
  <c r="S98" i="1"/>
  <c r="AC79" i="1"/>
  <c r="AC96" i="1"/>
  <c r="AC14" i="1"/>
  <c r="AC35" i="1"/>
  <c r="S77" i="1"/>
  <c r="N14" i="1"/>
  <c r="N131" i="1"/>
  <c r="AJ131" i="1"/>
  <c r="N96" i="1"/>
  <c r="AJ96" i="1"/>
  <c r="AJ14" i="1"/>
  <c r="N35" i="1"/>
  <c r="N79" i="1"/>
  <c r="AJ35" i="1"/>
  <c r="AC77" i="1"/>
  <c r="N77" i="1"/>
  <c r="AC72" i="1"/>
  <c r="N72" i="1"/>
  <c r="T72" i="1" s="1"/>
  <c r="AC52" i="1"/>
  <c r="N52" i="1"/>
  <c r="T52" i="1" s="1"/>
  <c r="AC98" i="1"/>
  <c r="N98" i="1"/>
  <c r="T98" i="1" s="1"/>
  <c r="AJ77" i="1"/>
  <c r="S131" i="1"/>
  <c r="AJ72" i="1"/>
  <c r="S96" i="1"/>
  <c r="AJ52" i="1"/>
  <c r="S14" i="1"/>
  <c r="AJ98" i="1"/>
  <c r="S35" i="1"/>
  <c r="AJ79" i="1"/>
  <c r="S79" i="1"/>
  <c r="AI129" i="1"/>
  <c r="AG129" i="1"/>
  <c r="K129" i="1"/>
  <c r="H129" i="1"/>
  <c r="J129" i="1"/>
  <c r="G129" i="1"/>
  <c r="M129" i="1"/>
  <c r="T14" i="1" l="1"/>
  <c r="AK14" i="1" s="1"/>
  <c r="AK98" i="1"/>
  <c r="T77" i="1"/>
  <c r="AK77" i="1" s="1"/>
  <c r="AK72" i="1"/>
  <c r="T131" i="1"/>
  <c r="AK131" i="1" s="1"/>
  <c r="T96" i="1"/>
  <c r="AK96" i="1" s="1"/>
  <c r="AK52" i="1"/>
  <c r="T35" i="1"/>
  <c r="AK35" i="1" s="1"/>
  <c r="T79" i="1"/>
  <c r="AK79" i="1" s="1"/>
  <c r="S129" i="1"/>
  <c r="AJ129" i="1"/>
  <c r="AC129" i="1"/>
  <c r="N129" i="1"/>
  <c r="T129" i="1" l="1"/>
  <c r="AK129" i="1" s="1"/>
</calcChain>
</file>

<file path=xl/comments1.xml><?xml version="1.0" encoding="utf-8"?>
<comments xmlns="http://schemas.openxmlformats.org/spreadsheetml/2006/main">
  <authors>
    <author>Βασίλης Ι. Προξενιάς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Μέγιστα Προβλεπόμενα Μόρια 24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(0,5 μόρια ανά 15 ώρες, με μέγιστο αριθμό μορίων 5)</t>
        </r>
      </text>
    </comment>
    <comment ref="R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(0,5 μόρια ανά 25 ώρες, με μέγιστο αριθμό μορίων 3)</t>
        </r>
      </text>
    </comment>
    <comment ref="W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(1 μόριο ανά σχολικό έτος, με μέγιστο αριθμό μορίων 7)
0,25 μόρια ανα 3μηνο
π.χ αν έχει 5 χρόνια και 7 μήνες
Μόρια=5 έτη *1+ [7μηνες/ 3] *0,25=
5+2*0,25=5,5</t>
        </r>
      </text>
    </comment>
    <comment ref="Y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(0,25 μόρια ανά 50 ώρες διδασκαλίας, με μέγιστο αριθμό μορίων 4)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 (1 μόριο ανά σχολικό έτος πέραν της 8ετίας, με μέγιστο αριθμό μορίων 4)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F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ΔΙΔΑΚΤΟΡΙΚΟΥ ΔΙΠΛΩΜΑΤΟΣ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>ΝΑΙ</t>
        </r>
        <r>
          <rPr>
            <sz val="9"/>
            <color indexed="81"/>
            <rFont val="Tahoma"/>
            <family val="2"/>
            <charset val="161"/>
          </rPr>
          <t xml:space="preserve"> ΔΙΔΑΚΤΟΡΙΚΟ σε άλλες ειδικεύσεις-κατευθύνσεις 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ΔΙΔΑΚΤΟΡΙΚΟ)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Μεταπτυχιακου τίτλου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>ΝΑΙ</t>
        </r>
        <r>
          <rPr>
            <sz val="9"/>
            <color indexed="81"/>
            <rFont val="Tahoma"/>
            <family val="2"/>
            <charset val="161"/>
          </rPr>
          <t xml:space="preserve"> (Μεταπτυχιακό Τίτλος Σπουδών σε άλλες ειδικεύσεις-κατευθύνσεις 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Μεταπτυχιακός Τίτλος Σπουδών)</t>
        </r>
      </text>
    </comment>
    <comment ref="AD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</commentList>
</comments>
</file>

<file path=xl/sharedStrings.xml><?xml version="1.0" encoding="utf-8"?>
<sst xmlns="http://schemas.openxmlformats.org/spreadsheetml/2006/main" count="1295" uniqueCount="327">
  <si>
    <t>ΕΚΠΑΙΔΕΥΣΗ - 1</t>
  </si>
  <si>
    <t>ΔΙΔΑΚΤΙΚΗ ΕΜΠΕΙΡΙΑ - 2</t>
  </si>
  <si>
    <t>ΑΛΛΑ ΠΡΟΣΟΝΤΑ - 3</t>
  </si>
  <si>
    <t>ΣΥΝΟΛΙΚΑ ΜΟΡΙΑ</t>
  </si>
  <si>
    <t>ΤΥΠΙΚΑ ΠΡΟΣΟΝΤΑ 1.1</t>
  </si>
  <si>
    <t>ΕΠΙΜΟΡΦΩΣΗ 1.2</t>
  </si>
  <si>
    <t>ΣΥΝΟΛΙΚΕΣ ΜΟΝΑΔΕΣ ΚΡΙΤΗΡΙΟ-1: "ΕΚΠΑΙΔΕΥΣΗ"</t>
  </si>
  <si>
    <t>ΣΥΝΟΛΙΚΕΣ ΜΟΝΑΔΕΣ ΚΡΙΤΗΡΙΟ 2- "ΔΙΔΑΚΤΙΚΗ ΕΜΠΕΙΡΙΑ"</t>
  </si>
  <si>
    <t>ΣΥΝΟΛΙΚΕΣ ΜΟΝΑΔΕΣ ΚΡΙΤΗΡΙΟΥ "ΑΛΛΑ ΠΡΟΣΟΝΤΑ" -3</t>
  </si>
  <si>
    <t>1.1.α ΔΙΔΑΚΤΟΡΙΚΟ ΔΙΠΛΩΜΑ</t>
  </si>
  <si>
    <t>1.1.β ΜΕΤΑΠΤΥΧΙΑΚΟΣ ΤΙΤΛΟΣ ΣΠΟΥΔΩΝ</t>
  </si>
  <si>
    <t>1.1.γ ΔΕΥΤΕΡΟ ΠΤΥΧΙΟ</t>
  </si>
  <si>
    <t>ΣΥΝΟΛΙΚΕΣ ΜΟΝΑΔΕΣ ΚΡΙΤΗΡΙΟΥ "ΤΥΠΙΚΑ ΠΡΟΣΟΝΤΑ"-1.1</t>
  </si>
  <si>
    <t>ΣΥΝΟΛΙΚΕΣ ΜΟΝΑΔΕΣ ΚΡΙΤΗΡΙΟΥ "ΕΠΙΜΟΡΦΩΣΗ"-1.2</t>
  </si>
  <si>
    <t>ΑΑ</t>
  </si>
  <si>
    <t>ΕΠΩΝΥΜΟ</t>
  </si>
  <si>
    <t>ΟΝΟΜΑ</t>
  </si>
  <si>
    <t>ΠΑΤΡΩΝΥΜΟ</t>
  </si>
  <si>
    <t xml:space="preserve">ΚΛΑΔΟΣ
</t>
  </si>
  <si>
    <t>ΜΟΡΙΑ ΔΙΔΑΚΤΟΡΙΚΟΥ</t>
  </si>
  <si>
    <t>ΜΟΡΙΑ ΜΕΤΑΤΠΥΧΙΑΚΟΥ ΤΙΤΛΟΥ</t>
  </si>
  <si>
    <t>ΥΠΑΡΧΕΙ ΔΕΥΤΕΡΟ ΠΤΥΧΙΟ</t>
  </si>
  <si>
    <t>ΜΟΡΙΑ ΔΕΥΤΕΡΟΥ ΠΤΥΧΙΟΥ</t>
  </si>
  <si>
    <r>
      <t>3.1</t>
    </r>
    <r>
      <rPr>
        <sz val="10"/>
        <color theme="1"/>
        <rFont val="Arial"/>
        <family val="2"/>
        <charset val="161"/>
      </rPr>
      <t xml:space="preserve"> 1Η ΞΕΝΗ ΓΛΩΣΣΑ</t>
    </r>
  </si>
  <si>
    <r>
      <rPr>
        <b/>
        <sz val="10"/>
        <color theme="1"/>
        <rFont val="Arial"/>
        <family val="2"/>
        <charset val="161"/>
      </rPr>
      <t>3.2</t>
    </r>
    <r>
      <rPr>
        <sz val="10"/>
        <color theme="1"/>
        <rFont val="Arial"/>
        <family val="2"/>
        <charset val="161"/>
      </rPr>
      <t xml:space="preserve"> 2η ΞΕΝΗ ΓΛΩΣΣΑ</t>
    </r>
  </si>
  <si>
    <r>
      <rPr>
        <b/>
        <sz val="11"/>
        <color theme="1"/>
        <rFont val="Calibri"/>
        <family val="2"/>
        <charset val="161"/>
        <scheme val="minor"/>
      </rPr>
      <t>3.3</t>
    </r>
    <r>
      <rPr>
        <sz val="11"/>
        <color theme="1"/>
        <rFont val="Calibri"/>
        <family val="2"/>
        <charset val="161"/>
        <scheme val="minor"/>
      </rPr>
      <t xml:space="preserve"> ΓΝΩΣΕΙΣ ΧΕΙΡΙΣΜΟΥ Η/Υ (ΝΕΕΣ ΤΕΧΝΟΛΟΓΙΕΣ)</t>
    </r>
  </si>
  <si>
    <t xml:space="preserve">ΔΙΔΑΚΤΟΡΙΚΟ ΔΙΠΛΩΜΑ </t>
  </si>
  <si>
    <t>ΜΕΤΑΠΤΥΧΙΑΚΟΣ ΤΙΤΛΟΣ</t>
  </si>
  <si>
    <t xml:space="preserve">1.2.α Σε θέματα Σχολείου 18 ΑΝΩ </t>
  </si>
  <si>
    <t>ΩΡΕΣ</t>
  </si>
  <si>
    <t xml:space="preserve">ΜΟΡΙΑ </t>
  </si>
  <si>
    <r>
      <rPr>
        <b/>
        <sz val="10"/>
        <color theme="1"/>
        <rFont val="Arial"/>
        <family val="2"/>
        <charset val="161"/>
      </rPr>
      <t>1.2.β</t>
    </r>
    <r>
      <rPr>
        <sz val="10"/>
        <color theme="1"/>
        <rFont val="Arial"/>
        <family val="2"/>
        <charset val="161"/>
      </rPr>
      <t xml:space="preserve"> Στην προβληματική της εξάρτησης και στις αρχές της κοινωνικής επανένταξης πρώην εξαρτημένων ατόμων (επιμόρφωση εκτός θεμάτων Σχολείου 18 ΑΝΩ)μόρια ανά 25 ώρες, με μέγιστο αριθμό μορίων 3)</t>
    </r>
  </si>
  <si>
    <r>
      <rPr>
        <b/>
        <sz val="10"/>
        <color theme="1"/>
        <rFont val="Arial"/>
        <family val="2"/>
        <charset val="161"/>
      </rPr>
      <t>2.1</t>
    </r>
    <r>
      <rPr>
        <sz val="10"/>
        <color theme="1"/>
        <rFont val="Arial"/>
        <family val="2"/>
        <charset val="161"/>
      </rPr>
      <t xml:space="preserve"> Στο Σχολείο 18 ΑΝΩ </t>
    </r>
  </si>
  <si>
    <r>
      <t xml:space="preserve">2.2 </t>
    </r>
    <r>
      <rPr>
        <sz val="10"/>
        <color theme="1"/>
        <rFont val="Arial"/>
        <family val="2"/>
        <charset val="161"/>
      </rPr>
      <t xml:space="preserve">Στην εκπαίδευση πρώην εξαρτημένων ατόμων (εκτός Σχολείου 18 ΑΝΩ) </t>
    </r>
  </si>
  <si>
    <r>
      <t xml:space="preserve">2.3 </t>
    </r>
    <r>
      <rPr>
        <sz val="10"/>
        <color theme="1"/>
        <rFont val="Arial"/>
        <family val="2"/>
        <charset val="161"/>
      </rPr>
      <t>Στην τυπική εκπαίδευση</t>
    </r>
  </si>
  <si>
    <t>ΕΠΙΠΕΔΟ</t>
  </si>
  <si>
    <t>ΜΟΡΙΑ</t>
  </si>
  <si>
    <t>ΠΙΣΤΟΠΟΙΗΣΗ</t>
  </si>
  <si>
    <t>ΕΤΗ</t>
  </si>
  <si>
    <t>ΜΗΝΕΣ</t>
  </si>
  <si>
    <t xml:space="preserve">ΚΑΡΑΚΙΤΣΟΥ </t>
  </si>
  <si>
    <t>ΛΗΔΑ</t>
  </si>
  <si>
    <t>ΓΕΩΡΓΙΟΣ</t>
  </si>
  <si>
    <t>ΠΕ19-20 ΠΛΗΡΟΦΟΡΙΚΗ</t>
  </si>
  <si>
    <t>ΝΑΙ</t>
  </si>
  <si>
    <t>C2</t>
  </si>
  <si>
    <t>ΜΑΥΡΟΜΑΤΗ</t>
  </si>
  <si>
    <t>ΔΗΜΗΤΡΑ</t>
  </si>
  <si>
    <t>ΠΑΥΛΟΣ</t>
  </si>
  <si>
    <t>ΠΕ04.02</t>
  </si>
  <si>
    <t>ΑΡΓΥΡΙΟΥ</t>
  </si>
  <si>
    <t>ΠΕ02</t>
  </si>
  <si>
    <t>C1</t>
  </si>
  <si>
    <t>B2</t>
  </si>
  <si>
    <t>ΟΧΙ</t>
  </si>
  <si>
    <t xml:space="preserve">ΠΟΥΛΙΟΥ </t>
  </si>
  <si>
    <t>ΘΕΟΔΩΡΑ</t>
  </si>
  <si>
    <t>ΣΤΑΥΡΟΥ</t>
  </si>
  <si>
    <t>ΠΕ06-ΑΓΓΛΙΚΗ ΦΙΛΟΛΟΓΙΑ</t>
  </si>
  <si>
    <t xml:space="preserve">ΚΑΡΑΛΗΣ </t>
  </si>
  <si>
    <t>ΣΠΥΡΟΣ</t>
  </si>
  <si>
    <t>ΑΥΓΕΡΗ</t>
  </si>
  <si>
    <t>ΑΘΑΝΑΣΙΑ</t>
  </si>
  <si>
    <t>ΕΥΘΥΜΙΟΣ</t>
  </si>
  <si>
    <t>ΠΕ03</t>
  </si>
  <si>
    <t>ΜΠΑΚΑΛΟΥ</t>
  </si>
  <si>
    <t>ΧΡΙΣΤΙΝΑ</t>
  </si>
  <si>
    <t>ΑΘΑΝΑΣΙΟΣ</t>
  </si>
  <si>
    <t>ΠΕΛΕΚΗ</t>
  </si>
  <si>
    <t>ΕΥΦΡΟΣΥΝΗ</t>
  </si>
  <si>
    <t>ΝΙΚΟΛΑΟΣ</t>
  </si>
  <si>
    <t>ΠΕ04.01</t>
  </si>
  <si>
    <t xml:space="preserve">ΚΕΦΑΛΑΣ </t>
  </si>
  <si>
    <t>ΔΗΜΗΤΡΗΣ</t>
  </si>
  <si>
    <t>ΣΩΤΗΡΙΟΥ</t>
  </si>
  <si>
    <t>ΌΧΙ</t>
  </si>
  <si>
    <t>ΚΗΡΥΚΟΥ</t>
  </si>
  <si>
    <t>ΕΛΕΝΗ</t>
  </si>
  <si>
    <t>ΓΟΥΡΝΑΚΗΣ</t>
  </si>
  <si>
    <t>ΚΩΝΣΤΑΝΤΙΝΟΣ</t>
  </si>
  <si>
    <t>ΔΗΜΗΤΡΙΟΣ</t>
  </si>
  <si>
    <t>ΝΑΙ-ΕΑ</t>
  </si>
  <si>
    <t>ΧΑΜΨΑΣ</t>
  </si>
  <si>
    <t>ΠΑΝΤΕΛΕΗΜΩΝ</t>
  </si>
  <si>
    <t>ΠΑΝΑΓΙΩΤΗΣ</t>
  </si>
  <si>
    <t>ΜΙΣΣΙΟΥ</t>
  </si>
  <si>
    <t>ΑΝΑΣΤΑΣΙΑ</t>
  </si>
  <si>
    <t>ΠΕ04.04</t>
  </si>
  <si>
    <t>ΚΟΥΝΑΔΗ</t>
  </si>
  <si>
    <t>ΒΑΡΒΑΡΑ</t>
  </si>
  <si>
    <t>ΑΡΙΣΤΕΙΔΗΣ</t>
  </si>
  <si>
    <t>ΠΕ05-ΓΑΛΛΙΚΗ ΦΙΛΟΛΟΓΙΑ</t>
  </si>
  <si>
    <t>ΦΙΛΙΟΥ</t>
  </si>
  <si>
    <t>ΣΤΕΡΓΙΟΣ</t>
  </si>
  <si>
    <t>ΜΙΧΟΥ</t>
  </si>
  <si>
    <t>ΕΡΙΑΝΝΑ</t>
  </si>
  <si>
    <t>ΙΩΑΝΝΗΣ</t>
  </si>
  <si>
    <t>ΠΕ10</t>
  </si>
  <si>
    <t>ΑΝΝΑ</t>
  </si>
  <si>
    <t>ΜΙΧΑΗΛ</t>
  </si>
  <si>
    <t>ΠΥΘΑΚΑΚΗ</t>
  </si>
  <si>
    <t>ΜΑΚΑΡΟΝΑ</t>
  </si>
  <si>
    <t>ΜΑΡΙΝΑ</t>
  </si>
  <si>
    <t>ΤΣΑΝΤΙΛΗ</t>
  </si>
  <si>
    <t>ΚΩΝΣΤΑΝΤΙΝΑ</t>
  </si>
  <si>
    <t>ΣΠΗΛΙΟΥ</t>
  </si>
  <si>
    <t>ΑΠΟΣΤΟΛΟΣ</t>
  </si>
  <si>
    <t>ΚΟΝΤΟΠΟΥΛΟΣ</t>
  </si>
  <si>
    <t>ΑΝΑΣΤΑΣΗ</t>
  </si>
  <si>
    <t>ΜΑΡΓΑΡΩΝΗΣ</t>
  </si>
  <si>
    <t>ΣΤΕΦΑΝΟΣ</t>
  </si>
  <si>
    <t>ΓΚΙΚΑΣ</t>
  </si>
  <si>
    <t>ΠΡΟΚΟΠΙΟΣ</t>
  </si>
  <si>
    <t>ΠΕΤΡΟΣ</t>
  </si>
  <si>
    <t>ΜΑΡΝΕΖΟΣ</t>
  </si>
  <si>
    <t>ΑΝΑΣΤΑΣΙΟΣ</t>
  </si>
  <si>
    <t>ΑΝΔΡΕΑΣ</t>
  </si>
  <si>
    <t>ΜΑΚΡΗΣ</t>
  </si>
  <si>
    <t>ΛΕΚΑΚΗ</t>
  </si>
  <si>
    <t>ΓΕΩΡΓΙΑ</t>
  </si>
  <si>
    <t>ΚΟΝΤΑΚΗΣ</t>
  </si>
  <si>
    <t>ΘΕΟΔΟΣΙΟΣ</t>
  </si>
  <si>
    <t>ΝΤΟΥΛΗ</t>
  </si>
  <si>
    <t>ΣΩΤΗΡΙΑ</t>
  </si>
  <si>
    <t>ΡΟΥΣΟΠΟΥΛΟΣ</t>
  </si>
  <si>
    <t>ΘΩΜΑΣ</t>
  </si>
  <si>
    <t xml:space="preserve">ΚΟΝΤΟΚΩΣΤΑ </t>
  </si>
  <si>
    <t>ΣΤΑΥΡΟΥΛΑ</t>
  </si>
  <si>
    <t>ΛΕΩΝΙΔΑΣ</t>
  </si>
  <si>
    <t>ΛΑΜΠΑ</t>
  </si>
  <si>
    <t>ΑΙΚΑΤΕΡΙΝΗ</t>
  </si>
  <si>
    <t>ΧΡΗΣΤΟΥ</t>
  </si>
  <si>
    <t>ΦΩΤΙΑΔΗΣ</t>
  </si>
  <si>
    <t>ΦΩΤΗΣ</t>
  </si>
  <si>
    <t>ΑΝΤΩΝΙΟΣ</t>
  </si>
  <si>
    <t>ΜΕΛΙΣΣΑΡΗ</t>
  </si>
  <si>
    <t>ΧΡΥΣΟΥΛΑ</t>
  </si>
  <si>
    <t>ΚΑΜΠΟΥΡΗ</t>
  </si>
  <si>
    <t>ΖΩΗ-ΜΑΡΙΑ</t>
  </si>
  <si>
    <t>ΜΙΛΤΙΑΔΗΣ</t>
  </si>
  <si>
    <t>ΠΑΛΙΟΥΡΑ</t>
  </si>
  <si>
    <t>ΣΤΑΥΡΟΜΗΤΡΟΥ</t>
  </si>
  <si>
    <t>ΒΩΔΙΝΑΣ</t>
  </si>
  <si>
    <t>ΜΟΣΧΟΥΣ</t>
  </si>
  <si>
    <t>ΠΕ09</t>
  </si>
  <si>
    <t>ΠΙΤΣΟΥ</t>
  </si>
  <si>
    <t>ΠΕ13</t>
  </si>
  <si>
    <t>ΒΑΣΣΙΟΥ</t>
  </si>
  <si>
    <t>ΑΠΟΣΤΟΛΙΑ</t>
  </si>
  <si>
    <t>ΤΟΪΤΣΙΟΥ</t>
  </si>
  <si>
    <t>ΧΑΡΙΟΠΟΛΙΤΟΥ</t>
  </si>
  <si>
    <t>ΜΑΛΙΓΙΑΝΝΗ</t>
  </si>
  <si>
    <t>ΘΕΟΔΟΣΙΑ</t>
  </si>
  <si>
    <t>ΤΟΠΑΛΗ</t>
  </si>
  <si>
    <t>ΑΡΕΤΗ</t>
  </si>
  <si>
    <t>ΜΠΙΤΣΙΚΑ</t>
  </si>
  <si>
    <t>ΠΟΛΥΞΕΝΗ</t>
  </si>
  <si>
    <t>ΜΠΑΛΙΩΤΗΣ</t>
  </si>
  <si>
    <t>ΑΝΤΩΝΗΣ</t>
  </si>
  <si>
    <t>ΜΑΝΤΗ</t>
  </si>
  <si>
    <t>ΤΣΩΚΟΥ</t>
  </si>
  <si>
    <t>ΠΑΝΑΓΙΩΤΑ</t>
  </si>
  <si>
    <t>ΚΟΝΤΟΠΟΔΗ</t>
  </si>
  <si>
    <t>ΚΩΣΤΟΠΟΥΛΟΣ</t>
  </si>
  <si>
    <t>ΗΛΙΑΣ</t>
  </si>
  <si>
    <t>ΧΑΡΙΤΙΔΗ</t>
  </si>
  <si>
    <t>ΚΑΛΟΚΑΙΡΙΝΟΥ</t>
  </si>
  <si>
    <t>ΙΩΑΝΝΑ</t>
  </si>
  <si>
    <t>ΚΟΝΟΜΗΣ</t>
  </si>
  <si>
    <t>ΑΡΤΙ</t>
  </si>
  <si>
    <t>ΒΛΑΣΣΙΟΣ</t>
  </si>
  <si>
    <t xml:space="preserve">ΠΡΙΝΤΕΖΗ </t>
  </si>
  <si>
    <t>ΡΟΥΛΑ</t>
  </si>
  <si>
    <t>ΓΕΩΡΓΙΟΣ -ΑΓΓΕΛΟΣ</t>
  </si>
  <si>
    <t>ΠΑΠΑΔΑΚΗ</t>
  </si>
  <si>
    <t>ΚΑΛΛΙΟΠΗ</t>
  </si>
  <si>
    <t>ΠΑΠΑΜΑΝΩΛΑΚΗΣ</t>
  </si>
  <si>
    <t>ΕΛΕΥΘΕΡΙΟΣ</t>
  </si>
  <si>
    <t xml:space="preserve">ΛΑΒΑΝΙΤΣΑ </t>
  </si>
  <si>
    <t>ΕΙΡΗΝΗ</t>
  </si>
  <si>
    <t>ΔΗΜΟΣΘΕΝΗΣ</t>
  </si>
  <si>
    <t>ΚΟΛΟΚΥΘΑΣ</t>
  </si>
  <si>
    <t>ΑΝΔΡΕΑΣ-ΑΝΑΡΓΥΡΟΣ</t>
  </si>
  <si>
    <t xml:space="preserve">ΗΛΙΑΔΗΣ </t>
  </si>
  <si>
    <t>ΒΑΣΙΛΕΙΟΣ</t>
  </si>
  <si>
    <t>ΝΤΑΝΤΗ</t>
  </si>
  <si>
    <t>ΤΣΙΑΧΡΗΣΤΑΣ</t>
  </si>
  <si>
    <t>ΣΠΥΡΙΔΩΝΑΣ</t>
  </si>
  <si>
    <t>ΛΟΥΚΑΤΑΡΗ</t>
  </si>
  <si>
    <t>ΑΛΕΞΑΝΔΡΑ</t>
  </si>
  <si>
    <t>ΟΡΦΑΝΑΚΗ</t>
  </si>
  <si>
    <t>ΜΑΤΘΑΙΟΣ</t>
  </si>
  <si>
    <t>ΘΑΝΑΣΟΥΛΑΣ</t>
  </si>
  <si>
    <t>ΚΙΤΣΑΚΗ</t>
  </si>
  <si>
    <t>ΣΤΑΜΑΤΙΑ</t>
  </si>
  <si>
    <t>ΣΟΥΖΟΥΛΑΣ</t>
  </si>
  <si>
    <t>ΗΛΙΟΠΟΥΛΟΥ</t>
  </si>
  <si>
    <t>ΜΑΡΙΑ</t>
  </si>
  <si>
    <t>ΣΩΤΗΡΙΟΣ</t>
  </si>
  <si>
    <t>ΡΟΥΚΗ</t>
  </si>
  <si>
    <t>ΣΤΑΥΡΟΣ</t>
  </si>
  <si>
    <t>ΛΑΣΔΑ</t>
  </si>
  <si>
    <t>ΝΙΚΟΛΕΤΤΑ -ΑΠΟΣΤΟΛΙΑ</t>
  </si>
  <si>
    <t>ΡΟΪΛΙΔΗΣ</t>
  </si>
  <si>
    <t>ΣΤΥΛΙΑΝΟΣ</t>
  </si>
  <si>
    <t>ΚΕΦΑΛΑ</t>
  </si>
  <si>
    <t>ΛΟΥΚΑΣ</t>
  </si>
  <si>
    <t>ΠΑΠΠΑ</t>
  </si>
  <si>
    <t>ΘΕΟΧΑΡΗΣ</t>
  </si>
  <si>
    <t>ΤΣΙΚΡΙΚΑΣ</t>
  </si>
  <si>
    <t>ΑΧΙΛΛΕΑΣ</t>
  </si>
  <si>
    <t>ΚΑΠΠΟΥ</t>
  </si>
  <si>
    <t>ΑΝΤΩΝΑΚΟΥ</t>
  </si>
  <si>
    <t>ΣΑΡΑΝΤΟΣ</t>
  </si>
  <si>
    <t>ΚΑΡΒΟΥΝΗΣ</t>
  </si>
  <si>
    <t>ΓΙΩΡΓΟΣ</t>
  </si>
  <si>
    <t>ΣΑΒΒΑ</t>
  </si>
  <si>
    <t>ΙΩΑΑΝΑ</t>
  </si>
  <si>
    <t>ΣΑΒΒΑΣ</t>
  </si>
  <si>
    <t>ΑΛΙΦΡΑΓΚΗ</t>
  </si>
  <si>
    <t>ΣΟΦΙΑ</t>
  </si>
  <si>
    <t>ΕΥΑΓΓΕΛΟΣ</t>
  </si>
  <si>
    <t>ΚΟΥΡΕΝΤΗΣ</t>
  </si>
  <si>
    <t>ΕΠΑΜΕΙΝΩΝΔΑΣ</t>
  </si>
  <si>
    <t>ΣΤΑΘΟΥΛΟΠΟΥΛΟΥ</t>
  </si>
  <si>
    <t>ΑΡΙΣΤΟΓΕΝΗ</t>
  </si>
  <si>
    <t>ΒΑΣΙΛΙΚΗ</t>
  </si>
  <si>
    <t>ΑΝΑΣΤΑΣΟΠΟΥΛΟΥ</t>
  </si>
  <si>
    <t>ΠΑΠΑΛΕΞΑΝΔΡΟΥ</t>
  </si>
  <si>
    <t>ΑΡΙΣΤΕΑ</t>
  </si>
  <si>
    <t>ΑΡΙΣΤΟΤΕΛΗΣ</t>
  </si>
  <si>
    <t>ΣΤΑΘΑΚΟΠΟΥΛΟΣ</t>
  </si>
  <si>
    <t>ΜΙΧΑΛΗΣ</t>
  </si>
  <si>
    <t>ΕΥΣΤΑΘΙΟΣ</t>
  </si>
  <si>
    <t>ΔΗΜΗΤΡΟΠΟΥΛΟΣ</t>
  </si>
  <si>
    <t>ΔΕΔΟΥΚΟΥ</t>
  </si>
  <si>
    <t>ΠΕΤΚΟΥ</t>
  </si>
  <si>
    <t>ΑΓΓΕΛΙΚΗ</t>
  </si>
  <si>
    <t>ΛΙΑΚΕΑ</t>
  </si>
  <si>
    <t>ΜΠΑΡΑΣ</t>
  </si>
  <si>
    <t>ΧΑΣΙΩΤΗ</t>
  </si>
  <si>
    <t>ΑΣΤΕΡΙΟΣ</t>
  </si>
  <si>
    <t>ΔΑΤΣΟΓΙΑΝΝΗ</t>
  </si>
  <si>
    <t>ΝΙΚΗ</t>
  </si>
  <si>
    <t>ΑΥΓΕΡΟΠΟΥΛΟΥ</t>
  </si>
  <si>
    <t>ΠΑΠΑΔΗΜΗΤΡΙΟΥ</t>
  </si>
  <si>
    <t>ΚΟΥΣΚΟΥ</t>
  </si>
  <si>
    <t>ΠΑΝΓΙΩΤΗΣ</t>
  </si>
  <si>
    <t>ΘΕΡΜΟΥ</t>
  </si>
  <si>
    <t>ΑΝΔΡΙΑΝΝΑ</t>
  </si>
  <si>
    <t>ΤΙΜΟΘΕΟΣ</t>
  </si>
  <si>
    <t>ΠΑΠΑΣΠΥΡΟΥ</t>
  </si>
  <si>
    <t>ΑΛΕΞΙΑ</t>
  </si>
  <si>
    <t>ΜΕΝΕΛΑΟΣ</t>
  </si>
  <si>
    <t>ΜΠΙΚΑ</t>
  </si>
  <si>
    <t>ΟΛΥΜΠΙΑ</t>
  </si>
  <si>
    <t>ΚΟΤΣΕΡΑ</t>
  </si>
  <si>
    <t>ΣΩΤΗΡΗΣ</t>
  </si>
  <si>
    <t xml:space="preserve">ΠΑΠΑΔΟΠΟΥΛΟΣ </t>
  </si>
  <si>
    <t>ΧΡΗΣΤΟΣ</t>
  </si>
  <si>
    <t>ΕΥΡΥΠΙΔΗΣ</t>
  </si>
  <si>
    <t>ΠΑΠΠΑΣ</t>
  </si>
  <si>
    <t>ΧΑΣΑΠΗ</t>
  </si>
  <si>
    <t>ΠΗΝΕΛΟΠΗ</t>
  </si>
  <si>
    <t>ΑΛΕΞΑΝΔΡΟΣ</t>
  </si>
  <si>
    <t>ΤΣΑΤΣΟΥ</t>
  </si>
  <si>
    <t>ΠΑΠΑΓΕΩΡΓΙΟΥ</t>
  </si>
  <si>
    <t>ΓΕΩΡΓΑ</t>
  </si>
  <si>
    <t>ΚΑΡΑΝΑΣΙΟΥ</t>
  </si>
  <si>
    <t>ΜΑΡΙΑ-ΝΕΚΤΑΡΙΑ</t>
  </si>
  <si>
    <t>ΜΟΥΓΙΟΣ</t>
  </si>
  <si>
    <t xml:space="preserve">ΧΑΡΑΚΛΙΑ </t>
  </si>
  <si>
    <t>ΕΥΓΕΝΙΑ</t>
  </si>
  <si>
    <t>ΤΣΙΛΟΓΙΑΝΝΗΣ</t>
  </si>
  <si>
    <t>ΦΩΤΙΟΣ</t>
  </si>
  <si>
    <t>ΛΙΖΑ</t>
  </si>
  <si>
    <t>ΟΡΙΝΤΑ</t>
  </si>
  <si>
    <t>ΟΙΚΟΝΟΜΟΥ</t>
  </si>
  <si>
    <t>ΤΑΞΙΑΡΧΗΣ</t>
  </si>
  <si>
    <t>ΜΑΚΡΗ</t>
  </si>
  <si>
    <t>ΕΛΕΩΝΟΡΑ-ΑΙΚΑΤΕΡΙΝΗ</t>
  </si>
  <si>
    <t>ΔΙΟΝΥΣΙΟΣ</t>
  </si>
  <si>
    <t>ΧΑΝΤΖΗ</t>
  </si>
  <si>
    <t>ΑΓΝΗ</t>
  </si>
  <si>
    <t>ΗΡΑΚΛΕΙΔΗΣ</t>
  </si>
  <si>
    <t>ΚΑΡΑΓΙΑΝΝΗ</t>
  </si>
  <si>
    <t>ΠΕΤΡΟΥ</t>
  </si>
  <si>
    <t>ΛΕΜΟΝΙΑ</t>
  </si>
  <si>
    <t>ΓΙΑΝΝΑΚΟΔΗΜΑ</t>
  </si>
  <si>
    <t>ΚΑΣΣΑΝΔΡΑ</t>
  </si>
  <si>
    <t>ΣΕΓΚΟΥ</t>
  </si>
  <si>
    <t>ΑΓΓΕΛΟΥ</t>
  </si>
  <si>
    <t>ΣΠΥΡΙΔΑΚΗΣ</t>
  </si>
  <si>
    <t>ΛΟΥΠΗ</t>
  </si>
  <si>
    <t>ΣΠΗΛΙΩΤΗΣ</t>
  </si>
  <si>
    <t>ΛΑΜΠΡΟΣ</t>
  </si>
  <si>
    <t>ΚΟΚΩΝΗ</t>
  </si>
  <si>
    <t>ΖΑΧΑΡΟΥΛΑ</t>
  </si>
  <si>
    <t>ΓΙΑΜΑΚΗΣ</t>
  </si>
  <si>
    <t>ΕΜΜΑΝΟΥΗΛ</t>
  </si>
  <si>
    <t>ΚΟΡΟΛΗ</t>
  </si>
  <si>
    <t>ΣΠΥΡΕΛΗ</t>
  </si>
  <si>
    <t>ΕΥΣΤΡΑΤΙΑ</t>
  </si>
  <si>
    <t>ΖΗΣΗ</t>
  </si>
  <si>
    <t>ΕΥΜΟΡΦΙΑ</t>
  </si>
  <si>
    <t>ΣΥΡΜΟΣ</t>
  </si>
  <si>
    <t>ΗΡΑΚΛΗΣ</t>
  </si>
  <si>
    <t>ΜΗΣΙΑ</t>
  </si>
  <si>
    <t>ΜΑΝΙΜΑΝΑΚΗ</t>
  </si>
  <si>
    <t>ΜΑΛΑΤΕΣΤΑ-ΒΑΣΙΛΙΚΗ</t>
  </si>
  <si>
    <t>ΤΡΙΑΝΤΑΦΥΛΛΟΥ</t>
  </si>
  <si>
    <t>ΛΑΖΟΥ</t>
  </si>
  <si>
    <t>ΚΟΤΤΑ</t>
  </si>
  <si>
    <t>ΧΑΡΑΛΑΜΠΟΣ</t>
  </si>
  <si>
    <t>ΚΑΡΑΝΔΡΕΑ</t>
  </si>
  <si>
    <t>ΘΕΟΔΩΡΑΚΟΣ</t>
  </si>
  <si>
    <t>ΜΗΝΑΣ</t>
  </si>
  <si>
    <t>ΘΕΟΔΩΡΟΣ</t>
  </si>
  <si>
    <t>ΚΟΥΛΟΥΡΗ</t>
  </si>
  <si>
    <t>ΣΠΥΡΙΔΟΥΛΑ</t>
  </si>
  <si>
    <t>ΑΘΑΝΑΣΙΟΥ</t>
  </si>
  <si>
    <t>ΜΑΡΟΥΣΩ</t>
  </si>
  <si>
    <t>ΠΑΠΑΒΑΣΙΛΕΙΟΥ</t>
  </si>
  <si>
    <t>ΔΕΣΠΟΙΝΑ</t>
  </si>
  <si>
    <t>ΚΩΣΤΟΥΛΑ</t>
  </si>
  <si>
    <t>ΠΙΝΑΚΑΣ ΜΟΡΙΩΝ ΥΠΟΨΗΦΙΩΝ ΕΚΠΑΙΔΕΥΤΙΚΩΝ 18+, ΜΕΤΑ ΤΙΣ ΕΝΣΤΑΣΕΙΣ</t>
  </si>
  <si>
    <t>ΔΗΜΟΚΑ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</si>
</sst>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0"/>
      <color rgb="FFFFFF0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rgb="FFFFFF00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i/>
      <sz val="11"/>
      <color rgb="FF0070C0"/>
      <name val="Calibri"/>
      <family val="2"/>
      <charset val="161"/>
      <scheme val="minor"/>
    </font>
    <font>
      <b/>
      <sz val="14"/>
      <color theme="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1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5" borderId="9" xfId="0" applyNumberFormat="1" applyFont="1" applyFill="1" applyBorder="1" applyAlignment="1" applyProtection="1">
      <alignment horizontal="center" vertical="center" wrapText="1"/>
    </xf>
    <xf numFmtId="2" fontId="5" fillId="5" borderId="13" xfId="0" applyNumberFormat="1" applyFont="1" applyFill="1" applyBorder="1" applyAlignment="1" applyProtection="1">
      <alignment horizontal="center" vertical="center" wrapText="1"/>
    </xf>
    <xf numFmtId="2" fontId="5" fillId="4" borderId="9" xfId="0" applyNumberFormat="1" applyFont="1" applyFill="1" applyBorder="1" applyAlignment="1" applyProtection="1">
      <alignment horizontal="center" vertical="center" wrapText="1"/>
    </xf>
    <xf numFmtId="2" fontId="5" fillId="7" borderId="9" xfId="0" applyNumberFormat="1" applyFont="1" applyFill="1" applyBorder="1" applyAlignment="1" applyProtection="1">
      <alignment horizontal="center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0" fontId="10" fillId="8" borderId="0" xfId="0" applyFont="1" applyFill="1" applyProtection="1"/>
    <xf numFmtId="0" fontId="6" fillId="6" borderId="13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6" fillId="6" borderId="14" xfId="0" applyFont="1" applyFill="1" applyBorder="1" applyAlignment="1" applyProtection="1">
      <alignment vertical="center" wrapText="1"/>
    </xf>
    <xf numFmtId="1" fontId="1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6" xfId="0" quotePrefix="1" applyFont="1" applyFill="1" applyBorder="1" applyAlignment="1" applyProtection="1">
      <alignment vertical="center" wrapText="1"/>
    </xf>
    <xf numFmtId="164" fontId="5" fillId="5" borderId="9" xfId="0" applyNumberFormat="1" applyFont="1" applyFill="1" applyBorder="1" applyAlignment="1" applyProtection="1">
      <alignment horizontal="center" vertical="center" wrapText="1"/>
    </xf>
    <xf numFmtId="0" fontId="6" fillId="6" borderId="13" xfId="0" quotePrefix="1" applyFont="1" applyFill="1" applyBorder="1" applyAlignment="1" applyProtection="1">
      <alignment vertical="center" wrapText="1"/>
    </xf>
    <xf numFmtId="0" fontId="5" fillId="6" borderId="9" xfId="0" quotePrefix="1" applyFont="1" applyFill="1" applyBorder="1" applyAlignment="1" applyProtection="1">
      <alignment vertical="center" wrapText="1"/>
    </xf>
    <xf numFmtId="0" fontId="0" fillId="0" borderId="15" xfId="0" applyBorder="1" applyProtection="1"/>
    <xf numFmtId="0" fontId="0" fillId="0" borderId="15" xfId="0" applyFill="1" applyBorder="1" applyProtection="1"/>
    <xf numFmtId="2" fontId="0" fillId="0" borderId="0" xfId="0" applyNumberFormat="1"/>
    <xf numFmtId="0" fontId="0" fillId="0" borderId="7" xfId="0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textRotation="90"/>
      <protection locked="0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3" fillId="2" borderId="8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1" fontId="4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" fontId="4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4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11" fillId="0" borderId="4" xfId="0" quotePrefix="1" applyFont="1" applyFill="1" applyBorder="1" applyAlignment="1" applyProtection="1">
      <alignment horizontal="center" vertical="center" wrapText="1"/>
    </xf>
    <xf numFmtId="0" fontId="11" fillId="0" borderId="5" xfId="0" quotePrefix="1" applyFont="1" applyFill="1" applyBorder="1" applyAlignment="1" applyProtection="1">
      <alignment horizontal="center" vertical="center" wrapText="1"/>
    </xf>
    <xf numFmtId="0" fontId="11" fillId="0" borderId="6" xfId="0" quotePrefix="1" applyFont="1" applyFill="1" applyBorder="1" applyAlignment="1" applyProtection="1">
      <alignment horizontal="center" vertical="center" wrapText="1"/>
    </xf>
    <xf numFmtId="0" fontId="11" fillId="0" borderId="19" xfId="0" quotePrefix="1" applyFont="1" applyFill="1" applyBorder="1" applyAlignment="1" applyProtection="1">
      <alignment horizontal="center" vertical="center" wrapText="1"/>
    </xf>
    <xf numFmtId="0" fontId="11" fillId="0" borderId="0" xfId="0" quotePrefix="1" applyFont="1" applyFill="1" applyBorder="1" applyAlignment="1" applyProtection="1">
      <alignment horizontal="center" vertical="center" wrapText="1"/>
    </xf>
    <xf numFmtId="0" fontId="11" fillId="0" borderId="17" xfId="0" quotePrefix="1" applyFont="1" applyFill="1" applyBorder="1" applyAlignment="1" applyProtection="1">
      <alignment horizontal="center" vertical="center" wrapText="1"/>
    </xf>
    <xf numFmtId="0" fontId="11" fillId="0" borderId="7" xfId="0" quotePrefix="1" applyFont="1" applyFill="1" applyBorder="1" applyAlignment="1" applyProtection="1">
      <alignment horizontal="center" vertical="center" wrapText="1"/>
    </xf>
    <xf numFmtId="0" fontId="11" fillId="0" borderId="8" xfId="0" quotePrefix="1" applyFont="1" applyFill="1" applyBorder="1" applyAlignment="1" applyProtection="1">
      <alignment horizontal="center" vertical="center" wrapText="1"/>
    </xf>
    <xf numFmtId="0" fontId="11" fillId="0" borderId="9" xfId="0" quotePrefix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K154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E3"/>
    </sheetView>
  </sheetViews>
  <sheetFormatPr defaultRowHeight="15" x14ac:dyDescent="0.25"/>
  <cols>
    <col min="1" max="1" width="5.28515625" customWidth="1"/>
    <col min="2" max="2" width="17.85546875" customWidth="1"/>
    <col min="3" max="3" width="21.7109375" bestFit="1" customWidth="1"/>
    <col min="4" max="4" width="17.140625" bestFit="1" customWidth="1"/>
    <col min="6" max="6" width="4.5703125" customWidth="1"/>
    <col min="8" max="8" width="0" hidden="1" customWidth="1"/>
    <col min="9" max="9" width="5" customWidth="1"/>
    <col min="11" max="11" width="0" hidden="1" customWidth="1"/>
    <col min="12" max="12" width="5.42578125" customWidth="1"/>
    <col min="15" max="15" width="6.28515625" hidden="1" customWidth="1"/>
    <col min="16" max="16" width="7.140625" customWidth="1"/>
    <col min="17" max="17" width="7.5703125" hidden="1" customWidth="1"/>
    <col min="21" max="21" width="5.5703125" hidden="1" customWidth="1"/>
    <col min="22" max="22" width="6.140625" hidden="1" customWidth="1"/>
    <col min="23" max="23" width="9" customWidth="1"/>
    <col min="24" max="24" width="5.28515625" hidden="1" customWidth="1"/>
    <col min="26" max="26" width="6.7109375" hidden="1" customWidth="1"/>
    <col min="27" max="27" width="6" hidden="1" customWidth="1"/>
    <col min="30" max="30" width="5.140625" customWidth="1"/>
    <col min="31" max="31" width="7.140625" customWidth="1"/>
    <col min="32" max="32" width="5.5703125" customWidth="1"/>
    <col min="33" max="33" width="6.28515625" customWidth="1"/>
    <col min="34" max="34" width="4.42578125" customWidth="1"/>
    <col min="35" max="35" width="6.28515625" customWidth="1"/>
    <col min="36" max="36" width="6.140625" customWidth="1"/>
    <col min="37" max="37" width="6.85546875" customWidth="1"/>
  </cols>
  <sheetData>
    <row r="1" spans="1:37" s="1" customFormat="1" ht="15.75" customHeight="1" thickBot="1" x14ac:dyDescent="0.3">
      <c r="A1" s="52" t="s">
        <v>325</v>
      </c>
      <c r="B1" s="53"/>
      <c r="C1" s="53"/>
      <c r="D1" s="53"/>
      <c r="E1" s="54"/>
      <c r="F1" s="61" t="s">
        <v>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 s="64" t="s">
        <v>1</v>
      </c>
      <c r="V1" s="65"/>
      <c r="W1" s="65"/>
      <c r="X1" s="65"/>
      <c r="Y1" s="65"/>
      <c r="Z1" s="65"/>
      <c r="AA1" s="65"/>
      <c r="AB1" s="65"/>
      <c r="AC1" s="66"/>
      <c r="AD1" s="64" t="s">
        <v>2</v>
      </c>
      <c r="AE1" s="65"/>
      <c r="AF1" s="65"/>
      <c r="AG1" s="65"/>
      <c r="AH1" s="65"/>
      <c r="AI1" s="65"/>
      <c r="AJ1" s="66"/>
      <c r="AK1" s="34" t="s">
        <v>3</v>
      </c>
    </row>
    <row r="2" spans="1:37" s="1" customFormat="1" ht="15" customHeight="1" thickBot="1" x14ac:dyDescent="0.3">
      <c r="A2" s="55"/>
      <c r="B2" s="56"/>
      <c r="C2" s="56"/>
      <c r="D2" s="56"/>
      <c r="E2" s="57"/>
      <c r="F2" s="36" t="s">
        <v>4</v>
      </c>
      <c r="G2" s="37"/>
      <c r="H2" s="37"/>
      <c r="I2" s="37"/>
      <c r="J2" s="37"/>
      <c r="K2" s="37"/>
      <c r="L2" s="37"/>
      <c r="M2" s="37"/>
      <c r="N2" s="38"/>
      <c r="O2" s="39" t="s">
        <v>5</v>
      </c>
      <c r="P2" s="40"/>
      <c r="Q2" s="40"/>
      <c r="R2" s="40"/>
      <c r="S2" s="41"/>
      <c r="T2" s="42" t="s">
        <v>6</v>
      </c>
      <c r="U2" s="16"/>
      <c r="V2" s="17"/>
      <c r="W2" s="17"/>
      <c r="X2" s="17"/>
      <c r="Y2" s="17"/>
      <c r="Z2" s="17"/>
      <c r="AA2" s="17"/>
      <c r="AB2" s="18"/>
      <c r="AC2" s="43" t="s">
        <v>7</v>
      </c>
      <c r="AD2" s="16"/>
      <c r="AE2" s="17"/>
      <c r="AF2" s="17"/>
      <c r="AG2" s="17"/>
      <c r="AH2" s="17"/>
      <c r="AI2" s="17"/>
      <c r="AJ2" s="43" t="s">
        <v>8</v>
      </c>
      <c r="AK2" s="34"/>
    </row>
    <row r="3" spans="1:37" s="15" customFormat="1" ht="155.44999999999999" customHeight="1" thickBot="1" x14ac:dyDescent="0.3">
      <c r="A3" s="58"/>
      <c r="B3" s="59"/>
      <c r="C3" s="59"/>
      <c r="D3" s="59"/>
      <c r="E3" s="60"/>
      <c r="F3" s="45" t="s">
        <v>9</v>
      </c>
      <c r="G3" s="46"/>
      <c r="I3" s="46" t="s">
        <v>10</v>
      </c>
      <c r="J3" s="46"/>
      <c r="L3" s="45" t="s">
        <v>11</v>
      </c>
      <c r="M3" s="46"/>
      <c r="N3" s="47" t="s">
        <v>12</v>
      </c>
      <c r="P3" s="28" t="s">
        <v>28</v>
      </c>
      <c r="R3" s="29" t="s">
        <v>31</v>
      </c>
      <c r="S3" s="49" t="s">
        <v>13</v>
      </c>
      <c r="T3" s="43"/>
      <c r="V3" s="31"/>
      <c r="W3" s="30" t="s">
        <v>32</v>
      </c>
      <c r="Y3" s="30" t="s">
        <v>33</v>
      </c>
      <c r="AA3" s="31"/>
      <c r="AB3" s="30" t="s">
        <v>34</v>
      </c>
      <c r="AC3" s="43"/>
      <c r="AD3" s="50" t="s">
        <v>23</v>
      </c>
      <c r="AE3" s="51"/>
      <c r="AF3" s="50" t="s">
        <v>24</v>
      </c>
      <c r="AG3" s="51"/>
      <c r="AH3" s="50" t="s">
        <v>25</v>
      </c>
      <c r="AI3" s="51"/>
      <c r="AJ3" s="43"/>
      <c r="AK3" s="34"/>
    </row>
    <row r="4" spans="1:37" s="1" customFormat="1" ht="213.6" customHeight="1" thickBot="1" x14ac:dyDescent="0.3">
      <c r="A4" s="32" t="s">
        <v>14</v>
      </c>
      <c r="B4" s="33" t="s">
        <v>15</v>
      </c>
      <c r="C4" s="33" t="s">
        <v>16</v>
      </c>
      <c r="D4" s="33" t="s">
        <v>17</v>
      </c>
      <c r="E4" s="33" t="s">
        <v>18</v>
      </c>
      <c r="F4" s="2" t="s">
        <v>26</v>
      </c>
      <c r="G4" s="3" t="s">
        <v>19</v>
      </c>
      <c r="I4" s="2" t="s">
        <v>27</v>
      </c>
      <c r="J4" s="3" t="s">
        <v>20</v>
      </c>
      <c r="L4" s="4" t="s">
        <v>21</v>
      </c>
      <c r="M4" s="5" t="s">
        <v>22</v>
      </c>
      <c r="N4" s="48"/>
      <c r="O4" s="6" t="s">
        <v>29</v>
      </c>
      <c r="P4" s="5" t="s">
        <v>30</v>
      </c>
      <c r="Q4" s="6" t="s">
        <v>29</v>
      </c>
      <c r="R4" s="5" t="s">
        <v>30</v>
      </c>
      <c r="S4" s="48"/>
      <c r="T4" s="44"/>
      <c r="U4" s="2" t="s">
        <v>38</v>
      </c>
      <c r="V4" s="2" t="s">
        <v>39</v>
      </c>
      <c r="W4" s="5" t="s">
        <v>30</v>
      </c>
      <c r="X4" s="2" t="s">
        <v>29</v>
      </c>
      <c r="Y4" s="5" t="s">
        <v>30</v>
      </c>
      <c r="Z4" s="2" t="s">
        <v>38</v>
      </c>
      <c r="AA4" s="2" t="s">
        <v>39</v>
      </c>
      <c r="AB4" s="5" t="s">
        <v>30</v>
      </c>
      <c r="AC4" s="44"/>
      <c r="AD4" s="6" t="s">
        <v>35</v>
      </c>
      <c r="AE4" s="3" t="s">
        <v>36</v>
      </c>
      <c r="AF4" s="6" t="s">
        <v>35</v>
      </c>
      <c r="AG4" s="3" t="s">
        <v>30</v>
      </c>
      <c r="AH4" s="7" t="s">
        <v>37</v>
      </c>
      <c r="AI4" s="20" t="s">
        <v>36</v>
      </c>
      <c r="AJ4" s="44"/>
      <c r="AK4" s="35"/>
    </row>
    <row r="5" spans="1:37" s="1" customFormat="1" ht="24" customHeight="1" thickBot="1" x14ac:dyDescent="0.3">
      <c r="A5" s="25">
        <v>1</v>
      </c>
      <c r="B5" s="26" t="s">
        <v>227</v>
      </c>
      <c r="C5" s="26" t="s">
        <v>161</v>
      </c>
      <c r="D5" s="26" t="s">
        <v>70</v>
      </c>
      <c r="E5" s="24" t="s">
        <v>51</v>
      </c>
      <c r="F5" s="23" t="s">
        <v>54</v>
      </c>
      <c r="G5" s="8">
        <f t="shared" ref="G5:G38" si="0">IF(F5="ΝΑΙ-ΕΑ",8,IF(F5="ΝΑΙ",6,0))</f>
        <v>0</v>
      </c>
      <c r="H5" s="13" t="b">
        <f t="shared" ref="H5:H38" si="1">IF(F5="ΝΑΙ-ΕΑ",TRUE,FALSE)</f>
        <v>0</v>
      </c>
      <c r="I5" s="14" t="s">
        <v>81</v>
      </c>
      <c r="J5" s="8">
        <f t="shared" ref="J5:J38" si="2">IF(I5="ΝΑΙ-ΕΑ",5,IF(I5="ΝΑΙ",3,0))</f>
        <v>5</v>
      </c>
      <c r="K5" s="13" t="b">
        <f t="shared" ref="K5:K38" si="3">IF(I5="ΝΑΙ",TRUE,FALSE)</f>
        <v>0</v>
      </c>
      <c r="L5" s="23" t="s">
        <v>54</v>
      </c>
      <c r="M5" s="8">
        <f t="shared" ref="M5:M38" si="4">IF(L5="ΝΑΙ",3,0)</f>
        <v>0</v>
      </c>
      <c r="N5" s="10">
        <f t="shared" ref="N5:N38" si="5">IF(OR(AND(NOT(H5),NOT(K5)),AND(H5,K5)),G5+J5+M5,MAX(G5,J5)+M5)</f>
        <v>5</v>
      </c>
      <c r="O5" s="14"/>
      <c r="P5" s="8">
        <f t="shared" ref="P5:P21" si="6">IF(0.5*O5/15&lt;=5,0.5*O5/15,5)</f>
        <v>0</v>
      </c>
      <c r="Q5" s="14"/>
      <c r="R5" s="8">
        <f t="shared" ref="R5:R21" si="7">IF(0.5*Q5/25&lt;=3,0.5*Q5/25,3)</f>
        <v>0</v>
      </c>
      <c r="S5" s="10">
        <f t="shared" ref="S5:S38" si="8">P5+R5</f>
        <v>0</v>
      </c>
      <c r="T5" s="11">
        <f t="shared" ref="T5:T38" si="9">N5+S5</f>
        <v>5</v>
      </c>
      <c r="U5" s="14"/>
      <c r="V5" s="14"/>
      <c r="W5" s="8">
        <f t="shared" ref="W5:W21" si="10">IF(0.25*(U5*4+QUOTIENT(V5,3))&lt;7,0.25*(U5*4+QUOTIENT(V5,3)),7)</f>
        <v>0</v>
      </c>
      <c r="X5" s="14"/>
      <c r="Y5" s="8">
        <f t="shared" ref="Y5:Y19" si="11">IF(0.25*(X5/50)&lt;4,0.25*(X5/50),4)</f>
        <v>0</v>
      </c>
      <c r="Z5" s="14"/>
      <c r="AA5" s="14"/>
      <c r="AB5" s="8">
        <f t="shared" ref="AB5:AB19" si="12">IF(Z5*12+AA5&lt;96,0,IF((Z5-8)+0.25*QUOTIENT(AA5,3)&lt;4,(Z5-8)+0.25*QUOTIENT(AA5,3),4))</f>
        <v>0</v>
      </c>
      <c r="AC5" s="11">
        <f t="shared" ref="AC5:AC38" si="13">W5+Y5+AB5</f>
        <v>0</v>
      </c>
      <c r="AD5" s="19" t="s">
        <v>45</v>
      </c>
      <c r="AE5" s="8">
        <f t="shared" ref="AE5:AE38" si="14">IF(AD5="B2",1,IF(AD5="C1",1.5,IF(AD5="C2",2,0)))</f>
        <v>2</v>
      </c>
      <c r="AF5" s="19" t="s">
        <v>53</v>
      </c>
      <c r="AG5" s="8">
        <f t="shared" ref="AG5:AG38" si="15">IF(AF5="B2",0.5,IF(AF5="C1",0.75,IF(AF5="C2",1,0)))</f>
        <v>0.5</v>
      </c>
      <c r="AH5" s="19" t="s">
        <v>44</v>
      </c>
      <c r="AI5" s="9">
        <f t="shared" ref="AI5:AI38" si="16">IF(OR(AH5="ΌΧΙ",E5="ΠΕ19-20 ΠΛΗΡΟΦΟΡΙΚΗ",AH5=0),0,3)</f>
        <v>3</v>
      </c>
      <c r="AJ5" s="11">
        <f t="shared" ref="AJ5:AJ38" si="17">AE5+AG5+AI5</f>
        <v>5.5</v>
      </c>
      <c r="AK5" s="12">
        <f t="shared" ref="AK5:AK38" si="18">T5+AC5+AJ5</f>
        <v>10.5</v>
      </c>
    </row>
    <row r="6" spans="1:37" s="1" customFormat="1" ht="24" customHeight="1" thickBot="1" x14ac:dyDescent="0.3">
      <c r="A6" s="25">
        <v>2</v>
      </c>
      <c r="B6" s="26" t="s">
        <v>212</v>
      </c>
      <c r="C6" s="26" t="s">
        <v>161</v>
      </c>
      <c r="D6" s="26" t="s">
        <v>213</v>
      </c>
      <c r="E6" s="24" t="s">
        <v>51</v>
      </c>
      <c r="F6" s="23" t="s">
        <v>54</v>
      </c>
      <c r="G6" s="8">
        <f t="shared" si="0"/>
        <v>0</v>
      </c>
      <c r="H6" s="13" t="b">
        <f t="shared" si="1"/>
        <v>0</v>
      </c>
      <c r="I6" s="23" t="s">
        <v>54</v>
      </c>
      <c r="J6" s="8">
        <f t="shared" si="2"/>
        <v>0</v>
      </c>
      <c r="K6" s="13" t="b">
        <f t="shared" si="3"/>
        <v>0</v>
      </c>
      <c r="L6" s="23" t="s">
        <v>54</v>
      </c>
      <c r="M6" s="8">
        <f t="shared" si="4"/>
        <v>0</v>
      </c>
      <c r="N6" s="10">
        <f t="shared" si="5"/>
        <v>0</v>
      </c>
      <c r="O6" s="14"/>
      <c r="P6" s="8">
        <f t="shared" si="6"/>
        <v>0</v>
      </c>
      <c r="Q6" s="14"/>
      <c r="R6" s="8">
        <f t="shared" si="7"/>
        <v>0</v>
      </c>
      <c r="S6" s="10">
        <f t="shared" si="8"/>
        <v>0</v>
      </c>
      <c r="T6" s="11">
        <f t="shared" si="9"/>
        <v>0</v>
      </c>
      <c r="U6" s="14"/>
      <c r="V6" s="14"/>
      <c r="W6" s="8">
        <f t="shared" si="10"/>
        <v>0</v>
      </c>
      <c r="X6" s="14"/>
      <c r="Y6" s="8">
        <f t="shared" si="11"/>
        <v>0</v>
      </c>
      <c r="Z6" s="14"/>
      <c r="AA6" s="14"/>
      <c r="AB6" s="8">
        <f t="shared" si="12"/>
        <v>0</v>
      </c>
      <c r="AC6" s="11">
        <f t="shared" si="13"/>
        <v>0</v>
      </c>
      <c r="AD6" s="19" t="s">
        <v>53</v>
      </c>
      <c r="AE6" s="8">
        <f t="shared" si="14"/>
        <v>1</v>
      </c>
      <c r="AF6" s="19"/>
      <c r="AG6" s="8">
        <f t="shared" si="15"/>
        <v>0</v>
      </c>
      <c r="AH6" s="19" t="s">
        <v>75</v>
      </c>
      <c r="AI6" s="9">
        <f t="shared" si="16"/>
        <v>0</v>
      </c>
      <c r="AJ6" s="11">
        <f t="shared" si="17"/>
        <v>1</v>
      </c>
      <c r="AK6" s="12">
        <f t="shared" si="18"/>
        <v>1</v>
      </c>
    </row>
    <row r="7" spans="1:37" s="1" customFormat="1" ht="24" customHeight="1" thickBot="1" x14ac:dyDescent="0.3">
      <c r="A7" s="25">
        <v>3</v>
      </c>
      <c r="B7" s="26" t="s">
        <v>225</v>
      </c>
      <c r="C7" s="26" t="s">
        <v>226</v>
      </c>
      <c r="D7" s="26" t="s">
        <v>70</v>
      </c>
      <c r="E7" s="24" t="s">
        <v>51</v>
      </c>
      <c r="F7" s="23" t="s">
        <v>54</v>
      </c>
      <c r="G7" s="8">
        <f t="shared" si="0"/>
        <v>0</v>
      </c>
      <c r="H7" s="13" t="b">
        <f t="shared" si="1"/>
        <v>0</v>
      </c>
      <c r="I7" s="14" t="s">
        <v>44</v>
      </c>
      <c r="J7" s="8">
        <f t="shared" si="2"/>
        <v>3</v>
      </c>
      <c r="K7" s="13" t="b">
        <f t="shared" si="3"/>
        <v>1</v>
      </c>
      <c r="L7" s="23" t="s">
        <v>54</v>
      </c>
      <c r="M7" s="8">
        <f t="shared" si="4"/>
        <v>0</v>
      </c>
      <c r="N7" s="10">
        <f t="shared" si="5"/>
        <v>3</v>
      </c>
      <c r="O7" s="14"/>
      <c r="P7" s="8">
        <f t="shared" si="6"/>
        <v>0</v>
      </c>
      <c r="Q7" s="14"/>
      <c r="R7" s="8">
        <f t="shared" si="7"/>
        <v>0</v>
      </c>
      <c r="S7" s="10">
        <f t="shared" si="8"/>
        <v>0</v>
      </c>
      <c r="T7" s="11">
        <f t="shared" si="9"/>
        <v>3</v>
      </c>
      <c r="U7" s="14"/>
      <c r="V7" s="14"/>
      <c r="W7" s="8">
        <f t="shared" si="10"/>
        <v>0</v>
      </c>
      <c r="X7" s="14"/>
      <c r="Y7" s="8">
        <f t="shared" si="11"/>
        <v>0</v>
      </c>
      <c r="Z7" s="14"/>
      <c r="AA7" s="14"/>
      <c r="AB7" s="8">
        <f t="shared" si="12"/>
        <v>0</v>
      </c>
      <c r="AC7" s="11">
        <f t="shared" si="13"/>
        <v>0</v>
      </c>
      <c r="AD7" s="19" t="s">
        <v>45</v>
      </c>
      <c r="AE7" s="8">
        <f t="shared" si="14"/>
        <v>2</v>
      </c>
      <c r="AF7" s="19"/>
      <c r="AG7" s="8">
        <f t="shared" si="15"/>
        <v>0</v>
      </c>
      <c r="AH7" s="19" t="s">
        <v>44</v>
      </c>
      <c r="AI7" s="9">
        <f t="shared" si="16"/>
        <v>3</v>
      </c>
      <c r="AJ7" s="11">
        <f t="shared" si="17"/>
        <v>5</v>
      </c>
      <c r="AK7" s="12">
        <f t="shared" si="18"/>
        <v>8</v>
      </c>
    </row>
    <row r="8" spans="1:37" s="1" customFormat="1" ht="24" customHeight="1" thickBot="1" x14ac:dyDescent="0.3">
      <c r="A8" s="25">
        <v>4</v>
      </c>
      <c r="B8" s="26" t="s">
        <v>147</v>
      </c>
      <c r="C8" s="26" t="s">
        <v>148</v>
      </c>
      <c r="D8" s="26" t="s">
        <v>84</v>
      </c>
      <c r="E8" s="24" t="s">
        <v>51</v>
      </c>
      <c r="F8" s="23" t="s">
        <v>54</v>
      </c>
      <c r="G8" s="8">
        <f t="shared" si="0"/>
        <v>0</v>
      </c>
      <c r="H8" s="13" t="b">
        <f t="shared" si="1"/>
        <v>0</v>
      </c>
      <c r="I8" s="14" t="s">
        <v>81</v>
      </c>
      <c r="J8" s="8">
        <f t="shared" si="2"/>
        <v>5</v>
      </c>
      <c r="K8" s="13" t="b">
        <f t="shared" si="3"/>
        <v>0</v>
      </c>
      <c r="L8" s="23" t="s">
        <v>54</v>
      </c>
      <c r="M8" s="8">
        <f t="shared" si="4"/>
        <v>0</v>
      </c>
      <c r="N8" s="10">
        <f t="shared" si="5"/>
        <v>5</v>
      </c>
      <c r="O8" s="14"/>
      <c r="P8" s="8">
        <f t="shared" si="6"/>
        <v>0</v>
      </c>
      <c r="Q8" s="14"/>
      <c r="R8" s="8">
        <f t="shared" si="7"/>
        <v>0</v>
      </c>
      <c r="S8" s="10">
        <f t="shared" si="8"/>
        <v>0</v>
      </c>
      <c r="T8" s="11">
        <f t="shared" si="9"/>
        <v>5</v>
      </c>
      <c r="U8" s="14"/>
      <c r="V8" s="14"/>
      <c r="W8" s="8">
        <f t="shared" si="10"/>
        <v>0</v>
      </c>
      <c r="X8" s="14"/>
      <c r="Y8" s="8">
        <f t="shared" si="11"/>
        <v>0</v>
      </c>
      <c r="Z8" s="14"/>
      <c r="AA8" s="14"/>
      <c r="AB8" s="8">
        <f t="shared" si="12"/>
        <v>0</v>
      </c>
      <c r="AC8" s="11">
        <f t="shared" si="13"/>
        <v>0</v>
      </c>
      <c r="AD8" s="19" t="s">
        <v>45</v>
      </c>
      <c r="AE8" s="8">
        <f t="shared" si="14"/>
        <v>2</v>
      </c>
      <c r="AF8" s="19" t="s">
        <v>52</v>
      </c>
      <c r="AG8" s="8">
        <f t="shared" si="15"/>
        <v>0.75</v>
      </c>
      <c r="AH8" s="19" t="s">
        <v>44</v>
      </c>
      <c r="AI8" s="9">
        <f t="shared" si="16"/>
        <v>3</v>
      </c>
      <c r="AJ8" s="11">
        <f t="shared" si="17"/>
        <v>5.75</v>
      </c>
      <c r="AK8" s="12">
        <f t="shared" si="18"/>
        <v>10.75</v>
      </c>
    </row>
    <row r="9" spans="1:37" s="1" customFormat="1" ht="24" customHeight="1" thickBot="1" x14ac:dyDescent="0.3">
      <c r="A9" s="25">
        <v>5</v>
      </c>
      <c r="B9" s="26" t="s">
        <v>288</v>
      </c>
      <c r="C9" s="26" t="s">
        <v>289</v>
      </c>
      <c r="D9" s="26" t="s">
        <v>80</v>
      </c>
      <c r="E9" s="24" t="s">
        <v>51</v>
      </c>
      <c r="F9" s="23" t="s">
        <v>54</v>
      </c>
      <c r="G9" s="8">
        <f t="shared" si="0"/>
        <v>0</v>
      </c>
      <c r="H9" s="13" t="b">
        <f t="shared" si="1"/>
        <v>0</v>
      </c>
      <c r="I9" s="23" t="s">
        <v>54</v>
      </c>
      <c r="J9" s="8">
        <f t="shared" si="2"/>
        <v>0</v>
      </c>
      <c r="K9" s="13" t="b">
        <f t="shared" si="3"/>
        <v>0</v>
      </c>
      <c r="L9" s="23" t="s">
        <v>54</v>
      </c>
      <c r="M9" s="8">
        <f t="shared" si="4"/>
        <v>0</v>
      </c>
      <c r="N9" s="10">
        <f t="shared" si="5"/>
        <v>0</v>
      </c>
      <c r="O9" s="14"/>
      <c r="P9" s="8">
        <f t="shared" si="6"/>
        <v>0</v>
      </c>
      <c r="Q9" s="14"/>
      <c r="R9" s="8">
        <f t="shared" si="7"/>
        <v>0</v>
      </c>
      <c r="S9" s="10">
        <f t="shared" si="8"/>
        <v>0</v>
      </c>
      <c r="T9" s="11">
        <f t="shared" si="9"/>
        <v>0</v>
      </c>
      <c r="U9" s="14"/>
      <c r="V9" s="14"/>
      <c r="W9" s="8">
        <f t="shared" si="10"/>
        <v>0</v>
      </c>
      <c r="X9" s="14"/>
      <c r="Y9" s="8">
        <f t="shared" si="11"/>
        <v>0</v>
      </c>
      <c r="Z9" s="14"/>
      <c r="AA9" s="14"/>
      <c r="AB9" s="8">
        <f t="shared" si="12"/>
        <v>0</v>
      </c>
      <c r="AC9" s="11">
        <f t="shared" si="13"/>
        <v>0</v>
      </c>
      <c r="AD9" s="19"/>
      <c r="AE9" s="8">
        <f t="shared" si="14"/>
        <v>0</v>
      </c>
      <c r="AF9" s="19"/>
      <c r="AG9" s="8">
        <f t="shared" si="15"/>
        <v>0</v>
      </c>
      <c r="AH9" s="19" t="s">
        <v>75</v>
      </c>
      <c r="AI9" s="9">
        <f t="shared" si="16"/>
        <v>0</v>
      </c>
      <c r="AJ9" s="11">
        <f t="shared" si="17"/>
        <v>0</v>
      </c>
      <c r="AK9" s="12">
        <f t="shared" si="18"/>
        <v>0</v>
      </c>
    </row>
    <row r="10" spans="1:37" s="1" customFormat="1" ht="24" customHeight="1" thickBot="1" x14ac:dyDescent="0.3">
      <c r="A10" s="25">
        <v>6</v>
      </c>
      <c r="B10" s="26" t="s">
        <v>303</v>
      </c>
      <c r="C10" s="26" t="s">
        <v>304</v>
      </c>
      <c r="D10" s="26" t="s">
        <v>80</v>
      </c>
      <c r="E10" s="24" t="s">
        <v>51</v>
      </c>
      <c r="F10" s="23" t="s">
        <v>54</v>
      </c>
      <c r="G10" s="8">
        <f t="shared" si="0"/>
        <v>0</v>
      </c>
      <c r="H10" s="13" t="b">
        <f t="shared" si="1"/>
        <v>0</v>
      </c>
      <c r="I10" s="14" t="s">
        <v>81</v>
      </c>
      <c r="J10" s="8">
        <f t="shared" si="2"/>
        <v>5</v>
      </c>
      <c r="K10" s="13" t="b">
        <f t="shared" si="3"/>
        <v>0</v>
      </c>
      <c r="L10" s="23" t="s">
        <v>54</v>
      </c>
      <c r="M10" s="8">
        <f t="shared" si="4"/>
        <v>0</v>
      </c>
      <c r="N10" s="10">
        <f t="shared" si="5"/>
        <v>5</v>
      </c>
      <c r="O10" s="14"/>
      <c r="P10" s="8">
        <f t="shared" si="6"/>
        <v>0</v>
      </c>
      <c r="Q10" s="14"/>
      <c r="R10" s="8">
        <f t="shared" si="7"/>
        <v>0</v>
      </c>
      <c r="S10" s="10">
        <f t="shared" si="8"/>
        <v>0</v>
      </c>
      <c r="T10" s="11">
        <f t="shared" si="9"/>
        <v>5</v>
      </c>
      <c r="U10" s="14"/>
      <c r="V10" s="14"/>
      <c r="W10" s="8">
        <f t="shared" si="10"/>
        <v>0</v>
      </c>
      <c r="X10" s="14"/>
      <c r="Y10" s="8">
        <f t="shared" si="11"/>
        <v>0</v>
      </c>
      <c r="Z10" s="14"/>
      <c r="AA10" s="14"/>
      <c r="AB10" s="8">
        <f t="shared" si="12"/>
        <v>0</v>
      </c>
      <c r="AC10" s="11">
        <f t="shared" si="13"/>
        <v>0</v>
      </c>
      <c r="AD10" s="19" t="s">
        <v>45</v>
      </c>
      <c r="AE10" s="8">
        <f t="shared" si="14"/>
        <v>2</v>
      </c>
      <c r="AF10" s="19" t="s">
        <v>53</v>
      </c>
      <c r="AG10" s="8">
        <f t="shared" si="15"/>
        <v>0.5</v>
      </c>
      <c r="AH10" s="19" t="s">
        <v>44</v>
      </c>
      <c r="AI10" s="9">
        <f t="shared" si="16"/>
        <v>3</v>
      </c>
      <c r="AJ10" s="11">
        <f t="shared" si="17"/>
        <v>5.5</v>
      </c>
      <c r="AK10" s="12">
        <f t="shared" si="18"/>
        <v>10.5</v>
      </c>
    </row>
    <row r="11" spans="1:37" s="1" customFormat="1" ht="24" customHeight="1" thickBot="1" x14ac:dyDescent="0.3">
      <c r="A11" s="25">
        <v>7</v>
      </c>
      <c r="B11" s="26" t="s">
        <v>196</v>
      </c>
      <c r="C11" s="26" t="s">
        <v>197</v>
      </c>
      <c r="D11" s="26" t="s">
        <v>198</v>
      </c>
      <c r="E11" s="24" t="s">
        <v>51</v>
      </c>
      <c r="F11" s="23" t="s">
        <v>54</v>
      </c>
      <c r="G11" s="8">
        <f t="shared" si="0"/>
        <v>0</v>
      </c>
      <c r="H11" s="13" t="b">
        <f t="shared" si="1"/>
        <v>0</v>
      </c>
      <c r="I11" s="14" t="s">
        <v>81</v>
      </c>
      <c r="J11" s="8">
        <f t="shared" si="2"/>
        <v>5</v>
      </c>
      <c r="K11" s="13" t="b">
        <f t="shared" si="3"/>
        <v>0</v>
      </c>
      <c r="L11" s="14" t="s">
        <v>44</v>
      </c>
      <c r="M11" s="8">
        <f t="shared" si="4"/>
        <v>3</v>
      </c>
      <c r="N11" s="10">
        <f t="shared" si="5"/>
        <v>8</v>
      </c>
      <c r="O11" s="14"/>
      <c r="P11" s="8">
        <f t="shared" si="6"/>
        <v>0</v>
      </c>
      <c r="Q11" s="14"/>
      <c r="R11" s="8">
        <f t="shared" si="7"/>
        <v>0</v>
      </c>
      <c r="S11" s="10">
        <f t="shared" si="8"/>
        <v>0</v>
      </c>
      <c r="T11" s="11">
        <f t="shared" si="9"/>
        <v>8</v>
      </c>
      <c r="U11" s="14"/>
      <c r="V11" s="14"/>
      <c r="W11" s="8">
        <f t="shared" si="10"/>
        <v>0</v>
      </c>
      <c r="X11" s="14"/>
      <c r="Y11" s="8">
        <f t="shared" si="11"/>
        <v>0</v>
      </c>
      <c r="Z11" s="14"/>
      <c r="AA11" s="14"/>
      <c r="AB11" s="8">
        <f t="shared" si="12"/>
        <v>0</v>
      </c>
      <c r="AC11" s="11">
        <f t="shared" si="13"/>
        <v>0</v>
      </c>
      <c r="AD11" s="19" t="s">
        <v>45</v>
      </c>
      <c r="AE11" s="8">
        <f t="shared" si="14"/>
        <v>2</v>
      </c>
      <c r="AF11" s="19"/>
      <c r="AG11" s="8">
        <f t="shared" si="15"/>
        <v>0</v>
      </c>
      <c r="AH11" s="19" t="s">
        <v>44</v>
      </c>
      <c r="AI11" s="9">
        <f t="shared" si="16"/>
        <v>3</v>
      </c>
      <c r="AJ11" s="11">
        <f t="shared" si="17"/>
        <v>5</v>
      </c>
      <c r="AK11" s="12">
        <f t="shared" si="18"/>
        <v>13</v>
      </c>
    </row>
    <row r="12" spans="1:37" s="1" customFormat="1" ht="24" customHeight="1" thickBot="1" x14ac:dyDescent="0.3">
      <c r="A12" s="25">
        <v>8</v>
      </c>
      <c r="B12" s="26" t="s">
        <v>166</v>
      </c>
      <c r="C12" s="26" t="s">
        <v>167</v>
      </c>
      <c r="D12" s="26" t="s">
        <v>74</v>
      </c>
      <c r="E12" s="24" t="s">
        <v>51</v>
      </c>
      <c r="F12" s="23" t="s">
        <v>54</v>
      </c>
      <c r="G12" s="8">
        <f t="shared" si="0"/>
        <v>0</v>
      </c>
      <c r="H12" s="13" t="b">
        <f t="shared" si="1"/>
        <v>0</v>
      </c>
      <c r="I12" s="23" t="s">
        <v>54</v>
      </c>
      <c r="J12" s="8">
        <f t="shared" si="2"/>
        <v>0</v>
      </c>
      <c r="K12" s="13" t="b">
        <f t="shared" si="3"/>
        <v>0</v>
      </c>
      <c r="L12" s="23" t="s">
        <v>54</v>
      </c>
      <c r="M12" s="8">
        <f t="shared" si="4"/>
        <v>0</v>
      </c>
      <c r="N12" s="10">
        <f t="shared" si="5"/>
        <v>0</v>
      </c>
      <c r="O12" s="14"/>
      <c r="P12" s="8">
        <f t="shared" si="6"/>
        <v>0</v>
      </c>
      <c r="Q12" s="14"/>
      <c r="R12" s="8">
        <f t="shared" si="7"/>
        <v>0</v>
      </c>
      <c r="S12" s="10">
        <f t="shared" si="8"/>
        <v>0</v>
      </c>
      <c r="T12" s="11">
        <f t="shared" si="9"/>
        <v>0</v>
      </c>
      <c r="U12" s="14"/>
      <c r="V12" s="14"/>
      <c r="W12" s="8">
        <f t="shared" si="10"/>
        <v>0</v>
      </c>
      <c r="X12" s="14"/>
      <c r="Y12" s="8">
        <f t="shared" si="11"/>
        <v>0</v>
      </c>
      <c r="Z12" s="14"/>
      <c r="AA12" s="14"/>
      <c r="AB12" s="8">
        <f t="shared" si="12"/>
        <v>0</v>
      </c>
      <c r="AC12" s="11">
        <f t="shared" si="13"/>
        <v>0</v>
      </c>
      <c r="AD12" s="19" t="s">
        <v>52</v>
      </c>
      <c r="AE12" s="8">
        <f t="shared" si="14"/>
        <v>1.5</v>
      </c>
      <c r="AF12" s="19" t="s">
        <v>53</v>
      </c>
      <c r="AG12" s="8">
        <f t="shared" si="15"/>
        <v>0.5</v>
      </c>
      <c r="AH12" s="19" t="s">
        <v>44</v>
      </c>
      <c r="AI12" s="9">
        <f t="shared" si="16"/>
        <v>3</v>
      </c>
      <c r="AJ12" s="11">
        <f t="shared" si="17"/>
        <v>5</v>
      </c>
      <c r="AK12" s="12">
        <f t="shared" si="18"/>
        <v>5</v>
      </c>
    </row>
    <row r="13" spans="1:37" s="1" customFormat="1" ht="24" customHeight="1" thickBot="1" x14ac:dyDescent="0.3">
      <c r="A13" s="25">
        <v>9</v>
      </c>
      <c r="B13" s="26" t="s">
        <v>137</v>
      </c>
      <c r="C13" s="26" t="s">
        <v>138</v>
      </c>
      <c r="D13" s="26" t="s">
        <v>139</v>
      </c>
      <c r="E13" s="24" t="s">
        <v>51</v>
      </c>
      <c r="F13" s="23" t="s">
        <v>54</v>
      </c>
      <c r="G13" s="8">
        <f t="shared" si="0"/>
        <v>0</v>
      </c>
      <c r="H13" s="13" t="b">
        <f t="shared" si="1"/>
        <v>0</v>
      </c>
      <c r="I13" s="23" t="s">
        <v>54</v>
      </c>
      <c r="J13" s="8">
        <f t="shared" si="2"/>
        <v>0</v>
      </c>
      <c r="K13" s="13" t="b">
        <f t="shared" si="3"/>
        <v>0</v>
      </c>
      <c r="L13" s="14" t="s">
        <v>44</v>
      </c>
      <c r="M13" s="8">
        <f t="shared" si="4"/>
        <v>3</v>
      </c>
      <c r="N13" s="10">
        <f t="shared" si="5"/>
        <v>3</v>
      </c>
      <c r="O13" s="14"/>
      <c r="P13" s="8">
        <f t="shared" si="6"/>
        <v>0</v>
      </c>
      <c r="Q13" s="14"/>
      <c r="R13" s="8">
        <f t="shared" si="7"/>
        <v>0</v>
      </c>
      <c r="S13" s="10">
        <f t="shared" si="8"/>
        <v>0</v>
      </c>
      <c r="T13" s="11">
        <f t="shared" si="9"/>
        <v>3</v>
      </c>
      <c r="U13" s="14"/>
      <c r="V13" s="14"/>
      <c r="W13" s="8">
        <f t="shared" si="10"/>
        <v>0</v>
      </c>
      <c r="X13" s="14"/>
      <c r="Y13" s="8">
        <f t="shared" si="11"/>
        <v>0</v>
      </c>
      <c r="Z13" s="14"/>
      <c r="AA13" s="14"/>
      <c r="AB13" s="8">
        <f t="shared" si="12"/>
        <v>0</v>
      </c>
      <c r="AC13" s="11">
        <f t="shared" si="13"/>
        <v>0</v>
      </c>
      <c r="AD13" s="19" t="s">
        <v>53</v>
      </c>
      <c r="AE13" s="8">
        <f t="shared" si="14"/>
        <v>1</v>
      </c>
      <c r="AF13" s="19" t="s">
        <v>53</v>
      </c>
      <c r="AG13" s="8">
        <f t="shared" si="15"/>
        <v>0.5</v>
      </c>
      <c r="AH13" s="19" t="s">
        <v>75</v>
      </c>
      <c r="AI13" s="9">
        <f t="shared" si="16"/>
        <v>0</v>
      </c>
      <c r="AJ13" s="11">
        <f t="shared" si="17"/>
        <v>1.5</v>
      </c>
      <c r="AK13" s="12">
        <f t="shared" si="18"/>
        <v>4.5</v>
      </c>
    </row>
    <row r="14" spans="1:37" s="1" customFormat="1" ht="24" customHeight="1" thickBot="1" x14ac:dyDescent="0.3">
      <c r="A14" s="25">
        <v>10</v>
      </c>
      <c r="B14" s="26" t="s">
        <v>59</v>
      </c>
      <c r="C14" s="26" t="s">
        <v>60</v>
      </c>
      <c r="D14" s="26" t="s">
        <v>42</v>
      </c>
      <c r="E14" s="24" t="s">
        <v>51</v>
      </c>
      <c r="F14" s="23" t="s">
        <v>54</v>
      </c>
      <c r="G14" s="8">
        <f t="shared" si="0"/>
        <v>0</v>
      </c>
      <c r="H14" s="13" t="b">
        <f t="shared" si="1"/>
        <v>0</v>
      </c>
      <c r="I14" s="23" t="s">
        <v>54</v>
      </c>
      <c r="J14" s="8">
        <f t="shared" si="2"/>
        <v>0</v>
      </c>
      <c r="K14" s="13" t="b">
        <f t="shared" si="3"/>
        <v>0</v>
      </c>
      <c r="L14" s="23" t="s">
        <v>54</v>
      </c>
      <c r="M14" s="8">
        <f t="shared" si="4"/>
        <v>0</v>
      </c>
      <c r="N14" s="10">
        <f t="shared" si="5"/>
        <v>0</v>
      </c>
      <c r="O14" s="14"/>
      <c r="P14" s="8">
        <f t="shared" si="6"/>
        <v>0</v>
      </c>
      <c r="Q14" s="14"/>
      <c r="R14" s="8">
        <f t="shared" si="7"/>
        <v>0</v>
      </c>
      <c r="S14" s="10">
        <f t="shared" si="8"/>
        <v>0</v>
      </c>
      <c r="T14" s="11">
        <f t="shared" si="9"/>
        <v>0</v>
      </c>
      <c r="U14" s="14"/>
      <c r="V14" s="14"/>
      <c r="W14" s="8">
        <f t="shared" si="10"/>
        <v>0</v>
      </c>
      <c r="X14" s="14"/>
      <c r="Y14" s="8">
        <f t="shared" si="11"/>
        <v>0</v>
      </c>
      <c r="Z14" s="14"/>
      <c r="AA14" s="14"/>
      <c r="AB14" s="8">
        <f t="shared" si="12"/>
        <v>0</v>
      </c>
      <c r="AC14" s="11">
        <f t="shared" si="13"/>
        <v>0</v>
      </c>
      <c r="AD14" s="19"/>
      <c r="AE14" s="8">
        <f t="shared" si="14"/>
        <v>0</v>
      </c>
      <c r="AF14" s="19"/>
      <c r="AG14" s="8">
        <f t="shared" si="15"/>
        <v>0</v>
      </c>
      <c r="AH14" s="19" t="s">
        <v>75</v>
      </c>
      <c r="AI14" s="9">
        <f t="shared" si="16"/>
        <v>0</v>
      </c>
      <c r="AJ14" s="11">
        <f t="shared" si="17"/>
        <v>0</v>
      </c>
      <c r="AK14" s="12">
        <f t="shared" si="18"/>
        <v>0</v>
      </c>
    </row>
    <row r="15" spans="1:37" s="1" customFormat="1" ht="24" customHeight="1" thickBot="1" x14ac:dyDescent="0.3">
      <c r="A15" s="25">
        <v>11</v>
      </c>
      <c r="B15" s="26" t="s">
        <v>268</v>
      </c>
      <c r="C15" s="26" t="s">
        <v>269</v>
      </c>
      <c r="D15" s="26" t="s">
        <v>96</v>
      </c>
      <c r="E15" s="24" t="s">
        <v>51</v>
      </c>
      <c r="F15" s="23" t="s">
        <v>54</v>
      </c>
      <c r="G15" s="8">
        <f t="shared" si="0"/>
        <v>0</v>
      </c>
      <c r="H15" s="13" t="b">
        <f t="shared" si="1"/>
        <v>0</v>
      </c>
      <c r="I15" s="14" t="s">
        <v>81</v>
      </c>
      <c r="J15" s="8">
        <f t="shared" si="2"/>
        <v>5</v>
      </c>
      <c r="K15" s="13" t="b">
        <f t="shared" si="3"/>
        <v>0</v>
      </c>
      <c r="L15" s="23" t="s">
        <v>54</v>
      </c>
      <c r="M15" s="8">
        <f t="shared" si="4"/>
        <v>0</v>
      </c>
      <c r="N15" s="10">
        <f t="shared" si="5"/>
        <v>5</v>
      </c>
      <c r="O15" s="14"/>
      <c r="P15" s="8">
        <f t="shared" si="6"/>
        <v>0</v>
      </c>
      <c r="Q15" s="14"/>
      <c r="R15" s="8">
        <f t="shared" si="7"/>
        <v>0</v>
      </c>
      <c r="S15" s="10">
        <f t="shared" si="8"/>
        <v>0</v>
      </c>
      <c r="T15" s="11">
        <f t="shared" si="9"/>
        <v>5</v>
      </c>
      <c r="U15" s="14"/>
      <c r="V15" s="14"/>
      <c r="W15" s="8">
        <f t="shared" si="10"/>
        <v>0</v>
      </c>
      <c r="X15" s="14"/>
      <c r="Y15" s="8">
        <f t="shared" si="11"/>
        <v>0</v>
      </c>
      <c r="Z15" s="14"/>
      <c r="AA15" s="14"/>
      <c r="AB15" s="8">
        <f t="shared" si="12"/>
        <v>0</v>
      </c>
      <c r="AC15" s="11">
        <f t="shared" si="13"/>
        <v>0</v>
      </c>
      <c r="AD15" s="19" t="s">
        <v>45</v>
      </c>
      <c r="AE15" s="8">
        <f t="shared" si="14"/>
        <v>2</v>
      </c>
      <c r="AF15" s="19"/>
      <c r="AG15" s="8">
        <f t="shared" si="15"/>
        <v>0</v>
      </c>
      <c r="AH15" s="19" t="s">
        <v>75</v>
      </c>
      <c r="AI15" s="9">
        <f t="shared" si="16"/>
        <v>0</v>
      </c>
      <c r="AJ15" s="11">
        <f t="shared" si="17"/>
        <v>2</v>
      </c>
      <c r="AK15" s="12">
        <f t="shared" si="18"/>
        <v>7</v>
      </c>
    </row>
    <row r="16" spans="1:37" s="1" customFormat="1" ht="24" customHeight="1" thickBot="1" x14ac:dyDescent="0.3">
      <c r="A16" s="25">
        <v>12</v>
      </c>
      <c r="B16" s="26" t="s">
        <v>314</v>
      </c>
      <c r="C16" s="26" t="s">
        <v>119</v>
      </c>
      <c r="D16" s="26" t="s">
        <v>42</v>
      </c>
      <c r="E16" s="24" t="s">
        <v>51</v>
      </c>
      <c r="F16" s="23" t="s">
        <v>54</v>
      </c>
      <c r="G16" s="8">
        <f t="shared" si="0"/>
        <v>0</v>
      </c>
      <c r="H16" s="13" t="b">
        <f t="shared" si="1"/>
        <v>0</v>
      </c>
      <c r="I16" s="23" t="s">
        <v>54</v>
      </c>
      <c r="J16" s="8">
        <f t="shared" si="2"/>
        <v>0</v>
      </c>
      <c r="K16" s="13" t="b">
        <f t="shared" si="3"/>
        <v>0</v>
      </c>
      <c r="L16" s="23" t="s">
        <v>54</v>
      </c>
      <c r="M16" s="8">
        <f t="shared" si="4"/>
        <v>0</v>
      </c>
      <c r="N16" s="10">
        <f t="shared" si="5"/>
        <v>0</v>
      </c>
      <c r="O16" s="14"/>
      <c r="P16" s="8">
        <f t="shared" si="6"/>
        <v>0</v>
      </c>
      <c r="Q16" s="14"/>
      <c r="R16" s="8">
        <f t="shared" si="7"/>
        <v>0</v>
      </c>
      <c r="S16" s="10">
        <f t="shared" si="8"/>
        <v>0</v>
      </c>
      <c r="T16" s="11">
        <f t="shared" si="9"/>
        <v>0</v>
      </c>
      <c r="U16" s="14"/>
      <c r="V16" s="14"/>
      <c r="W16" s="8">
        <f t="shared" si="10"/>
        <v>0</v>
      </c>
      <c r="X16" s="14"/>
      <c r="Y16" s="8">
        <f t="shared" si="11"/>
        <v>0</v>
      </c>
      <c r="Z16" s="14"/>
      <c r="AA16" s="14"/>
      <c r="AB16" s="8">
        <f t="shared" si="12"/>
        <v>0</v>
      </c>
      <c r="AC16" s="11">
        <f t="shared" si="13"/>
        <v>0</v>
      </c>
      <c r="AD16" s="19" t="s">
        <v>45</v>
      </c>
      <c r="AE16" s="8">
        <f t="shared" si="14"/>
        <v>2</v>
      </c>
      <c r="AF16" s="19" t="s">
        <v>45</v>
      </c>
      <c r="AG16" s="8">
        <f t="shared" si="15"/>
        <v>1</v>
      </c>
      <c r="AH16" s="19" t="s">
        <v>44</v>
      </c>
      <c r="AI16" s="9">
        <f t="shared" si="16"/>
        <v>3</v>
      </c>
      <c r="AJ16" s="11">
        <f t="shared" si="17"/>
        <v>6</v>
      </c>
      <c r="AK16" s="12">
        <f t="shared" si="18"/>
        <v>6</v>
      </c>
    </row>
    <row r="17" spans="1:37" s="1" customFormat="1" ht="24" customHeight="1" thickBot="1" x14ac:dyDescent="0.3">
      <c r="A17" s="25">
        <v>13</v>
      </c>
      <c r="B17" s="26" t="s">
        <v>205</v>
      </c>
      <c r="C17" s="26" t="s">
        <v>161</v>
      </c>
      <c r="D17" s="26" t="s">
        <v>206</v>
      </c>
      <c r="E17" s="24" t="s">
        <v>51</v>
      </c>
      <c r="F17" s="23" t="s">
        <v>54</v>
      </c>
      <c r="G17" s="8">
        <f t="shared" si="0"/>
        <v>0</v>
      </c>
      <c r="H17" s="13" t="b">
        <f t="shared" si="1"/>
        <v>0</v>
      </c>
      <c r="I17" s="14" t="s">
        <v>81</v>
      </c>
      <c r="J17" s="8">
        <f t="shared" si="2"/>
        <v>5</v>
      </c>
      <c r="K17" s="13" t="b">
        <f t="shared" si="3"/>
        <v>0</v>
      </c>
      <c r="L17" s="23" t="s">
        <v>54</v>
      </c>
      <c r="M17" s="8">
        <f t="shared" si="4"/>
        <v>0</v>
      </c>
      <c r="N17" s="10">
        <f t="shared" si="5"/>
        <v>5</v>
      </c>
      <c r="O17" s="14"/>
      <c r="P17" s="8">
        <f t="shared" si="6"/>
        <v>0</v>
      </c>
      <c r="Q17" s="14"/>
      <c r="R17" s="8">
        <f t="shared" si="7"/>
        <v>0</v>
      </c>
      <c r="S17" s="10">
        <f t="shared" si="8"/>
        <v>0</v>
      </c>
      <c r="T17" s="11">
        <f t="shared" si="9"/>
        <v>5</v>
      </c>
      <c r="U17" s="14"/>
      <c r="V17" s="14"/>
      <c r="W17" s="8">
        <f t="shared" si="10"/>
        <v>0</v>
      </c>
      <c r="X17" s="14"/>
      <c r="Y17" s="8">
        <f t="shared" si="11"/>
        <v>0</v>
      </c>
      <c r="Z17" s="14"/>
      <c r="AA17" s="14"/>
      <c r="AB17" s="8">
        <f t="shared" si="12"/>
        <v>0</v>
      </c>
      <c r="AC17" s="11">
        <f t="shared" si="13"/>
        <v>0</v>
      </c>
      <c r="AD17" s="19" t="s">
        <v>52</v>
      </c>
      <c r="AE17" s="8">
        <f t="shared" si="14"/>
        <v>1.5</v>
      </c>
      <c r="AF17" s="19"/>
      <c r="AG17" s="8">
        <f t="shared" si="15"/>
        <v>0</v>
      </c>
      <c r="AH17" s="19" t="s">
        <v>44</v>
      </c>
      <c r="AI17" s="9">
        <f t="shared" si="16"/>
        <v>3</v>
      </c>
      <c r="AJ17" s="11">
        <f t="shared" si="17"/>
        <v>4.5</v>
      </c>
      <c r="AK17" s="12">
        <f t="shared" si="18"/>
        <v>9.5</v>
      </c>
    </row>
    <row r="18" spans="1:37" s="1" customFormat="1" ht="24" customHeight="1" thickBot="1" x14ac:dyDescent="0.3">
      <c r="A18" s="25">
        <v>14</v>
      </c>
      <c r="B18" s="26" t="s">
        <v>193</v>
      </c>
      <c r="C18" s="26" t="s">
        <v>194</v>
      </c>
      <c r="D18" s="26" t="s">
        <v>67</v>
      </c>
      <c r="E18" s="24" t="s">
        <v>51</v>
      </c>
      <c r="F18" s="23" t="s">
        <v>54</v>
      </c>
      <c r="G18" s="8">
        <f t="shared" si="0"/>
        <v>0</v>
      </c>
      <c r="H18" s="13" t="b">
        <f t="shared" si="1"/>
        <v>0</v>
      </c>
      <c r="I18" s="23" t="s">
        <v>54</v>
      </c>
      <c r="J18" s="8">
        <f t="shared" si="2"/>
        <v>0</v>
      </c>
      <c r="K18" s="13" t="b">
        <f t="shared" si="3"/>
        <v>0</v>
      </c>
      <c r="L18" s="14" t="s">
        <v>44</v>
      </c>
      <c r="M18" s="8">
        <f t="shared" si="4"/>
        <v>3</v>
      </c>
      <c r="N18" s="10">
        <f t="shared" si="5"/>
        <v>3</v>
      </c>
      <c r="O18" s="14"/>
      <c r="P18" s="8">
        <f t="shared" si="6"/>
        <v>0</v>
      </c>
      <c r="Q18" s="14"/>
      <c r="R18" s="8">
        <f t="shared" si="7"/>
        <v>0</v>
      </c>
      <c r="S18" s="10">
        <f t="shared" si="8"/>
        <v>0</v>
      </c>
      <c r="T18" s="11">
        <f t="shared" si="9"/>
        <v>3</v>
      </c>
      <c r="U18" s="14"/>
      <c r="V18" s="14"/>
      <c r="W18" s="8">
        <f t="shared" si="10"/>
        <v>0</v>
      </c>
      <c r="X18" s="14"/>
      <c r="Y18" s="8">
        <f t="shared" si="11"/>
        <v>0</v>
      </c>
      <c r="Z18" s="14"/>
      <c r="AA18" s="14"/>
      <c r="AB18" s="8">
        <f t="shared" si="12"/>
        <v>0</v>
      </c>
      <c r="AC18" s="11">
        <f t="shared" si="13"/>
        <v>0</v>
      </c>
      <c r="AD18" s="19" t="s">
        <v>45</v>
      </c>
      <c r="AE18" s="8">
        <f t="shared" si="14"/>
        <v>2</v>
      </c>
      <c r="AF18" s="19" t="s">
        <v>53</v>
      </c>
      <c r="AG18" s="8">
        <f t="shared" si="15"/>
        <v>0.5</v>
      </c>
      <c r="AH18" s="19" t="s">
        <v>44</v>
      </c>
      <c r="AI18" s="9">
        <f t="shared" si="16"/>
        <v>3</v>
      </c>
      <c r="AJ18" s="11">
        <f t="shared" si="17"/>
        <v>5.5</v>
      </c>
      <c r="AK18" s="12">
        <f t="shared" si="18"/>
        <v>8.5</v>
      </c>
    </row>
    <row r="19" spans="1:37" s="1" customFormat="1" ht="24" customHeight="1" thickBot="1" x14ac:dyDescent="0.3">
      <c r="A19" s="25">
        <v>15</v>
      </c>
      <c r="B19" s="26" t="s">
        <v>296</v>
      </c>
      <c r="C19" s="26" t="s">
        <v>297</v>
      </c>
      <c r="D19" s="26" t="s">
        <v>70</v>
      </c>
      <c r="E19" s="24" t="s">
        <v>51</v>
      </c>
      <c r="F19" s="23" t="s">
        <v>54</v>
      </c>
      <c r="G19" s="8">
        <f t="shared" si="0"/>
        <v>0</v>
      </c>
      <c r="H19" s="13" t="b">
        <f t="shared" si="1"/>
        <v>0</v>
      </c>
      <c r="I19" s="14" t="s">
        <v>44</v>
      </c>
      <c r="J19" s="8">
        <f t="shared" si="2"/>
        <v>3</v>
      </c>
      <c r="K19" s="13" t="b">
        <f t="shared" si="3"/>
        <v>1</v>
      </c>
      <c r="L19" s="23" t="s">
        <v>54</v>
      </c>
      <c r="M19" s="8">
        <f t="shared" si="4"/>
        <v>0</v>
      </c>
      <c r="N19" s="10">
        <f t="shared" si="5"/>
        <v>3</v>
      </c>
      <c r="O19" s="14"/>
      <c r="P19" s="8">
        <f t="shared" si="6"/>
        <v>0</v>
      </c>
      <c r="Q19" s="14"/>
      <c r="R19" s="8">
        <f t="shared" si="7"/>
        <v>0</v>
      </c>
      <c r="S19" s="10">
        <f t="shared" si="8"/>
        <v>0</v>
      </c>
      <c r="T19" s="11">
        <f t="shared" si="9"/>
        <v>3</v>
      </c>
      <c r="U19" s="14"/>
      <c r="V19" s="14"/>
      <c r="W19" s="8">
        <f t="shared" si="10"/>
        <v>0</v>
      </c>
      <c r="X19" s="14"/>
      <c r="Y19" s="8">
        <f t="shared" si="11"/>
        <v>0</v>
      </c>
      <c r="Z19" s="14"/>
      <c r="AA19" s="14"/>
      <c r="AB19" s="8">
        <f t="shared" si="12"/>
        <v>0</v>
      </c>
      <c r="AC19" s="11">
        <f t="shared" si="13"/>
        <v>0</v>
      </c>
      <c r="AD19" s="19" t="s">
        <v>53</v>
      </c>
      <c r="AE19" s="8">
        <f t="shared" si="14"/>
        <v>1</v>
      </c>
      <c r="AF19" s="19"/>
      <c r="AG19" s="8">
        <f t="shared" si="15"/>
        <v>0</v>
      </c>
      <c r="AH19" s="19" t="s">
        <v>44</v>
      </c>
      <c r="AI19" s="9">
        <f t="shared" si="16"/>
        <v>3</v>
      </c>
      <c r="AJ19" s="11">
        <f t="shared" si="17"/>
        <v>4</v>
      </c>
      <c r="AK19" s="12">
        <f t="shared" si="18"/>
        <v>7</v>
      </c>
    </row>
    <row r="20" spans="1:37" s="1" customFormat="1" ht="24" customHeight="1" thickBot="1" x14ac:dyDescent="0.3">
      <c r="A20" s="25">
        <v>16</v>
      </c>
      <c r="B20" s="26" t="s">
        <v>120</v>
      </c>
      <c r="C20" s="26" t="s">
        <v>121</v>
      </c>
      <c r="D20" s="26" t="s">
        <v>90</v>
      </c>
      <c r="E20" s="24" t="s">
        <v>51</v>
      </c>
      <c r="F20" s="23" t="s">
        <v>54</v>
      </c>
      <c r="G20" s="8">
        <f t="shared" si="0"/>
        <v>0</v>
      </c>
      <c r="H20" s="13" t="b">
        <f t="shared" si="1"/>
        <v>0</v>
      </c>
      <c r="I20" s="14" t="s">
        <v>44</v>
      </c>
      <c r="J20" s="8">
        <f t="shared" si="2"/>
        <v>3</v>
      </c>
      <c r="K20" s="13" t="b">
        <f t="shared" si="3"/>
        <v>1</v>
      </c>
      <c r="L20" s="23" t="s">
        <v>54</v>
      </c>
      <c r="M20" s="8">
        <f t="shared" si="4"/>
        <v>0</v>
      </c>
      <c r="N20" s="10">
        <f t="shared" si="5"/>
        <v>3</v>
      </c>
      <c r="O20" s="14"/>
      <c r="P20" s="8">
        <f t="shared" si="6"/>
        <v>0</v>
      </c>
      <c r="Q20" s="14"/>
      <c r="R20" s="8">
        <f t="shared" si="7"/>
        <v>0</v>
      </c>
      <c r="S20" s="10">
        <f t="shared" si="8"/>
        <v>0</v>
      </c>
      <c r="T20" s="11">
        <f t="shared" si="9"/>
        <v>3</v>
      </c>
      <c r="U20" s="14"/>
      <c r="V20" s="14"/>
      <c r="W20" s="8">
        <f t="shared" si="10"/>
        <v>0</v>
      </c>
      <c r="X20" s="14"/>
      <c r="Y20" s="8">
        <v>4</v>
      </c>
      <c r="Z20" s="14"/>
      <c r="AA20" s="14"/>
      <c r="AB20" s="8">
        <v>4</v>
      </c>
      <c r="AC20" s="11">
        <f t="shared" si="13"/>
        <v>8</v>
      </c>
      <c r="AD20" s="19" t="s">
        <v>45</v>
      </c>
      <c r="AE20" s="8">
        <f t="shared" si="14"/>
        <v>2</v>
      </c>
      <c r="AF20" s="19" t="s">
        <v>45</v>
      </c>
      <c r="AG20" s="8">
        <f t="shared" si="15"/>
        <v>1</v>
      </c>
      <c r="AH20" s="19" t="s">
        <v>44</v>
      </c>
      <c r="AI20" s="9">
        <f t="shared" si="16"/>
        <v>3</v>
      </c>
      <c r="AJ20" s="11">
        <f t="shared" si="17"/>
        <v>6</v>
      </c>
      <c r="AK20" s="12">
        <f t="shared" si="18"/>
        <v>17</v>
      </c>
    </row>
    <row r="21" spans="1:37" s="1" customFormat="1" ht="24" customHeight="1" thickBot="1" x14ac:dyDescent="0.3">
      <c r="A21" s="25">
        <v>17</v>
      </c>
      <c r="B21" s="26" t="s">
        <v>300</v>
      </c>
      <c r="C21" s="26" t="s">
        <v>197</v>
      </c>
      <c r="D21" s="26" t="s">
        <v>164</v>
      </c>
      <c r="E21" s="24" t="s">
        <v>51</v>
      </c>
      <c r="F21" s="14" t="s">
        <v>44</v>
      </c>
      <c r="G21" s="8">
        <f t="shared" si="0"/>
        <v>6</v>
      </c>
      <c r="H21" s="13" t="b">
        <f t="shared" si="1"/>
        <v>0</v>
      </c>
      <c r="I21" s="14" t="s">
        <v>81</v>
      </c>
      <c r="J21" s="8">
        <f t="shared" si="2"/>
        <v>5</v>
      </c>
      <c r="K21" s="13" t="b">
        <f t="shared" si="3"/>
        <v>0</v>
      </c>
      <c r="L21" s="23" t="s">
        <v>54</v>
      </c>
      <c r="M21" s="8">
        <f t="shared" si="4"/>
        <v>0</v>
      </c>
      <c r="N21" s="10">
        <f t="shared" si="5"/>
        <v>11</v>
      </c>
      <c r="O21" s="14"/>
      <c r="P21" s="8">
        <f t="shared" si="6"/>
        <v>0</v>
      </c>
      <c r="Q21" s="14"/>
      <c r="R21" s="8">
        <f t="shared" si="7"/>
        <v>0</v>
      </c>
      <c r="S21" s="10">
        <f t="shared" si="8"/>
        <v>0</v>
      </c>
      <c r="T21" s="11">
        <f t="shared" si="9"/>
        <v>11</v>
      </c>
      <c r="U21" s="14"/>
      <c r="V21" s="14"/>
      <c r="W21" s="8">
        <f t="shared" si="10"/>
        <v>0</v>
      </c>
      <c r="X21" s="14"/>
      <c r="Y21" s="8">
        <f>IF(0.25*(X21/50)&lt;4,0.25*(X21/50),4)</f>
        <v>0</v>
      </c>
      <c r="Z21" s="14"/>
      <c r="AA21" s="14"/>
      <c r="AB21" s="8">
        <f>IF(Z21*12+AA21&lt;96,0,IF((Z21-8)+0.25*QUOTIENT(AA21,3)&lt;4,(Z21-8)+0.25*QUOTIENT(AA21,3),4))</f>
        <v>0</v>
      </c>
      <c r="AC21" s="11">
        <f t="shared" si="13"/>
        <v>0</v>
      </c>
      <c r="AD21" s="19" t="s">
        <v>45</v>
      </c>
      <c r="AE21" s="8">
        <f t="shared" si="14"/>
        <v>2</v>
      </c>
      <c r="AF21" s="19"/>
      <c r="AG21" s="8">
        <f t="shared" si="15"/>
        <v>0</v>
      </c>
      <c r="AH21" s="19" t="s">
        <v>44</v>
      </c>
      <c r="AI21" s="9">
        <f t="shared" si="16"/>
        <v>3</v>
      </c>
      <c r="AJ21" s="11">
        <f t="shared" si="17"/>
        <v>5</v>
      </c>
      <c r="AK21" s="12">
        <f t="shared" si="18"/>
        <v>16</v>
      </c>
    </row>
    <row r="22" spans="1:37" s="1" customFormat="1" ht="24" customHeight="1" thickBot="1" x14ac:dyDescent="0.3">
      <c r="A22" s="25">
        <v>18</v>
      </c>
      <c r="B22" s="26" t="s">
        <v>312</v>
      </c>
      <c r="C22" s="26" t="s">
        <v>197</v>
      </c>
      <c r="D22" s="26" t="s">
        <v>313</v>
      </c>
      <c r="E22" s="24" t="s">
        <v>51</v>
      </c>
      <c r="F22" s="23" t="s">
        <v>54</v>
      </c>
      <c r="G22" s="8">
        <f t="shared" si="0"/>
        <v>0</v>
      </c>
      <c r="H22" s="13" t="b">
        <f t="shared" si="1"/>
        <v>0</v>
      </c>
      <c r="I22" s="23" t="s">
        <v>54</v>
      </c>
      <c r="J22" s="8">
        <f t="shared" si="2"/>
        <v>0</v>
      </c>
      <c r="K22" s="13" t="b">
        <f t="shared" si="3"/>
        <v>0</v>
      </c>
      <c r="L22" s="23" t="s">
        <v>54</v>
      </c>
      <c r="M22" s="8">
        <f t="shared" si="4"/>
        <v>0</v>
      </c>
      <c r="N22" s="10">
        <f t="shared" si="5"/>
        <v>0</v>
      </c>
      <c r="O22" s="14"/>
      <c r="P22" s="8">
        <v>5</v>
      </c>
      <c r="Q22" s="14"/>
      <c r="R22" s="8">
        <v>3</v>
      </c>
      <c r="S22" s="10">
        <f t="shared" si="8"/>
        <v>8</v>
      </c>
      <c r="T22" s="11">
        <f t="shared" si="9"/>
        <v>8</v>
      </c>
      <c r="U22" s="14"/>
      <c r="V22" s="14"/>
      <c r="W22" s="8">
        <v>7</v>
      </c>
      <c r="X22" s="14"/>
      <c r="Y22" s="8">
        <v>0</v>
      </c>
      <c r="Z22" s="14"/>
      <c r="AA22" s="14"/>
      <c r="AB22" s="8">
        <f>IF(Z22*12+AA22&lt;96,0,IF((Z22-8)+0.25*QUOTIENT(AA22,3)&lt;4,(Z22-8)+0.25*QUOTIENT(AA22,3),4))</f>
        <v>0</v>
      </c>
      <c r="AC22" s="11">
        <f t="shared" si="13"/>
        <v>7</v>
      </c>
      <c r="AD22" s="19"/>
      <c r="AE22" s="8">
        <f t="shared" si="14"/>
        <v>0</v>
      </c>
      <c r="AF22" s="19"/>
      <c r="AG22" s="8">
        <f t="shared" si="15"/>
        <v>0</v>
      </c>
      <c r="AH22" s="19" t="s">
        <v>75</v>
      </c>
      <c r="AI22" s="9">
        <f t="shared" si="16"/>
        <v>0</v>
      </c>
      <c r="AJ22" s="11">
        <f t="shared" si="17"/>
        <v>0</v>
      </c>
      <c r="AK22" s="12">
        <f t="shared" si="18"/>
        <v>15</v>
      </c>
    </row>
    <row r="23" spans="1:37" s="1" customFormat="1" ht="24" customHeight="1" thickBot="1" x14ac:dyDescent="0.3">
      <c r="A23" s="25">
        <v>19</v>
      </c>
      <c r="B23" s="26" t="s">
        <v>163</v>
      </c>
      <c r="C23" s="26" t="s">
        <v>164</v>
      </c>
      <c r="D23" s="26" t="s">
        <v>42</v>
      </c>
      <c r="E23" s="24" t="s">
        <v>51</v>
      </c>
      <c r="F23" s="23" t="s">
        <v>54</v>
      </c>
      <c r="G23" s="8">
        <f t="shared" si="0"/>
        <v>0</v>
      </c>
      <c r="H23" s="13" t="b">
        <f t="shared" si="1"/>
        <v>0</v>
      </c>
      <c r="I23" s="14" t="s">
        <v>81</v>
      </c>
      <c r="J23" s="8">
        <f t="shared" si="2"/>
        <v>5</v>
      </c>
      <c r="K23" s="13" t="b">
        <f t="shared" si="3"/>
        <v>0</v>
      </c>
      <c r="L23" s="23" t="s">
        <v>54</v>
      </c>
      <c r="M23" s="8">
        <f t="shared" si="4"/>
        <v>0</v>
      </c>
      <c r="N23" s="10">
        <f t="shared" si="5"/>
        <v>5</v>
      </c>
      <c r="O23" s="14"/>
      <c r="P23" s="8">
        <v>2.83</v>
      </c>
      <c r="Q23" s="14"/>
      <c r="R23" s="8">
        <v>1.2</v>
      </c>
      <c r="S23" s="10">
        <f t="shared" si="8"/>
        <v>4.03</v>
      </c>
      <c r="T23" s="11">
        <f t="shared" si="9"/>
        <v>9.0300000000000011</v>
      </c>
      <c r="U23" s="14"/>
      <c r="V23" s="14"/>
      <c r="W23" s="8">
        <v>2</v>
      </c>
      <c r="X23" s="14"/>
      <c r="Y23" s="8">
        <f t="shared" ref="Y23:Y63" si="19">IF(0.25*(X23/50)&lt;4,0.25*(X23/50),4)</f>
        <v>0</v>
      </c>
      <c r="Z23" s="14"/>
      <c r="AA23" s="14"/>
      <c r="AB23" s="8">
        <v>4</v>
      </c>
      <c r="AC23" s="11">
        <f t="shared" si="13"/>
        <v>6</v>
      </c>
      <c r="AD23" s="19"/>
      <c r="AE23" s="8">
        <f t="shared" si="14"/>
        <v>0</v>
      </c>
      <c r="AF23" s="19"/>
      <c r="AG23" s="8">
        <f t="shared" si="15"/>
        <v>0</v>
      </c>
      <c r="AH23" s="19" t="s">
        <v>44</v>
      </c>
      <c r="AI23" s="9">
        <f t="shared" si="16"/>
        <v>3</v>
      </c>
      <c r="AJ23" s="11">
        <f t="shared" si="17"/>
        <v>3</v>
      </c>
      <c r="AK23" s="12">
        <f t="shared" si="18"/>
        <v>18.03</v>
      </c>
    </row>
    <row r="24" spans="1:37" s="1" customFormat="1" ht="24" customHeight="1" thickBot="1" x14ac:dyDescent="0.3">
      <c r="A24" s="25">
        <v>20</v>
      </c>
      <c r="B24" s="26" t="s">
        <v>324</v>
      </c>
      <c r="C24" s="26" t="s">
        <v>86</v>
      </c>
      <c r="D24" s="26" t="s">
        <v>79</v>
      </c>
      <c r="E24" s="24" t="s">
        <v>51</v>
      </c>
      <c r="F24" s="23" t="s">
        <v>54</v>
      </c>
      <c r="G24" s="8">
        <f t="shared" si="0"/>
        <v>0</v>
      </c>
      <c r="H24" s="13" t="b">
        <f t="shared" si="1"/>
        <v>0</v>
      </c>
      <c r="I24" s="14" t="s">
        <v>81</v>
      </c>
      <c r="J24" s="8">
        <f t="shared" si="2"/>
        <v>5</v>
      </c>
      <c r="K24" s="13" t="b">
        <f t="shared" si="3"/>
        <v>0</v>
      </c>
      <c r="L24" s="23" t="s">
        <v>54</v>
      </c>
      <c r="M24" s="8">
        <f t="shared" si="4"/>
        <v>0</v>
      </c>
      <c r="N24" s="10">
        <f t="shared" si="5"/>
        <v>5</v>
      </c>
      <c r="O24" s="14"/>
      <c r="P24" s="8">
        <v>0</v>
      </c>
      <c r="Q24" s="14"/>
      <c r="R24" s="8">
        <v>0</v>
      </c>
      <c r="S24" s="10">
        <f t="shared" si="8"/>
        <v>0</v>
      </c>
      <c r="T24" s="11">
        <f t="shared" si="9"/>
        <v>5</v>
      </c>
      <c r="U24" s="14"/>
      <c r="V24" s="14"/>
      <c r="W24" s="8">
        <v>0</v>
      </c>
      <c r="X24" s="14"/>
      <c r="Y24" s="8">
        <v>0</v>
      </c>
      <c r="Z24" s="14"/>
      <c r="AA24" s="14"/>
      <c r="AB24" s="8">
        <v>0</v>
      </c>
      <c r="AC24" s="11">
        <f t="shared" si="13"/>
        <v>0</v>
      </c>
      <c r="AD24" s="19" t="s">
        <v>45</v>
      </c>
      <c r="AE24" s="8">
        <f t="shared" si="14"/>
        <v>2</v>
      </c>
      <c r="AF24" s="19"/>
      <c r="AG24" s="8">
        <f t="shared" si="15"/>
        <v>0</v>
      </c>
      <c r="AH24" s="19" t="s">
        <v>44</v>
      </c>
      <c r="AI24" s="9">
        <f t="shared" si="16"/>
        <v>3</v>
      </c>
      <c r="AJ24" s="11">
        <f t="shared" si="17"/>
        <v>5</v>
      </c>
      <c r="AK24" s="12">
        <f t="shared" si="18"/>
        <v>10</v>
      </c>
    </row>
    <row r="25" spans="1:37" s="1" customFormat="1" ht="24" customHeight="1" thickBot="1" x14ac:dyDescent="0.3">
      <c r="A25" s="25">
        <v>21</v>
      </c>
      <c r="B25" s="26" t="s">
        <v>324</v>
      </c>
      <c r="C25" s="26" t="s">
        <v>66</v>
      </c>
      <c r="D25" s="26" t="s">
        <v>79</v>
      </c>
      <c r="E25" s="24" t="s">
        <v>51</v>
      </c>
      <c r="F25" s="23" t="s">
        <v>54</v>
      </c>
      <c r="G25" s="8">
        <f t="shared" si="0"/>
        <v>0</v>
      </c>
      <c r="H25" s="13" t="b">
        <f t="shared" ref="H25" si="20">IF(F25="ΝΑΙ-ΕΑ",TRUE,FALSE)</f>
        <v>0</v>
      </c>
      <c r="I25" s="14" t="s">
        <v>81</v>
      </c>
      <c r="J25" s="8">
        <f t="shared" si="2"/>
        <v>5</v>
      </c>
      <c r="K25" s="13" t="b">
        <f t="shared" ref="K25" si="21">IF(I25="ΝΑΙ",TRUE,FALSE)</f>
        <v>0</v>
      </c>
      <c r="L25" s="23" t="s">
        <v>54</v>
      </c>
      <c r="M25" s="8">
        <f t="shared" si="4"/>
        <v>0</v>
      </c>
      <c r="N25" s="10">
        <f t="shared" ref="N25" si="22">IF(OR(AND(NOT(H25),NOT(K25)),AND(H25,K25)),G25+J25+M25,MAX(G25,J25)+M25)</f>
        <v>5</v>
      </c>
      <c r="O25" s="14"/>
      <c r="P25" s="8">
        <v>0</v>
      </c>
      <c r="Q25" s="14"/>
      <c r="R25" s="8">
        <v>0</v>
      </c>
      <c r="S25" s="10">
        <f t="shared" ref="S25" si="23">P25+R25</f>
        <v>0</v>
      </c>
      <c r="T25" s="11">
        <f t="shared" ref="T25" si="24">N25+S25</f>
        <v>5</v>
      </c>
      <c r="U25" s="14"/>
      <c r="V25" s="14"/>
      <c r="W25" s="8">
        <v>0</v>
      </c>
      <c r="X25" s="14"/>
      <c r="Y25" s="8">
        <v>0</v>
      </c>
      <c r="Z25" s="14"/>
      <c r="AA25" s="14"/>
      <c r="AB25" s="8">
        <v>0</v>
      </c>
      <c r="AC25" s="11">
        <f t="shared" ref="AC25" si="25">W25+Y25+AB25</f>
        <v>0</v>
      </c>
      <c r="AD25" s="19" t="s">
        <v>45</v>
      </c>
      <c r="AE25" s="8">
        <f t="shared" si="14"/>
        <v>2</v>
      </c>
      <c r="AF25" s="19"/>
      <c r="AG25" s="8">
        <f t="shared" si="15"/>
        <v>0</v>
      </c>
      <c r="AH25" s="19" t="s">
        <v>44</v>
      </c>
      <c r="AI25" s="9">
        <f t="shared" ref="AI25" si="26">IF(OR(AH25="ΌΧΙ",E25="ΠΕ19-20 ΠΛΗΡΟΦΟΡΙΚΗ",AH25=0),0,3)</f>
        <v>3</v>
      </c>
      <c r="AJ25" s="11">
        <f t="shared" ref="AJ25" si="27">AE25+AG25+AI25</f>
        <v>5</v>
      </c>
      <c r="AK25" s="12">
        <f t="shared" ref="AK25" si="28">T25+AC25+AJ25</f>
        <v>10</v>
      </c>
    </row>
    <row r="26" spans="1:37" s="1" customFormat="1" ht="24" customHeight="1" thickBot="1" x14ac:dyDescent="0.3">
      <c r="A26" s="25">
        <v>22</v>
      </c>
      <c r="B26" s="26" t="s">
        <v>178</v>
      </c>
      <c r="C26" s="26" t="s">
        <v>179</v>
      </c>
      <c r="D26" s="26" t="s">
        <v>180</v>
      </c>
      <c r="E26" s="24" t="s">
        <v>51</v>
      </c>
      <c r="F26" s="23" t="s">
        <v>54</v>
      </c>
      <c r="G26" s="8">
        <f t="shared" si="0"/>
        <v>0</v>
      </c>
      <c r="H26" s="13" t="b">
        <f t="shared" si="1"/>
        <v>0</v>
      </c>
      <c r="I26" s="23" t="s">
        <v>54</v>
      </c>
      <c r="J26" s="8">
        <f t="shared" si="2"/>
        <v>0</v>
      </c>
      <c r="K26" s="13" t="b">
        <f t="shared" si="3"/>
        <v>0</v>
      </c>
      <c r="L26" s="23" t="s">
        <v>54</v>
      </c>
      <c r="M26" s="8">
        <f t="shared" si="4"/>
        <v>0</v>
      </c>
      <c r="N26" s="10">
        <f t="shared" si="5"/>
        <v>0</v>
      </c>
      <c r="O26" s="14"/>
      <c r="P26" s="8">
        <f t="shared" ref="P26:P44" si="29">IF(0.5*O26/15&lt;=5,0.5*O26/15,5)</f>
        <v>0</v>
      </c>
      <c r="Q26" s="14"/>
      <c r="R26" s="8">
        <f t="shared" ref="R26:R44" si="30">IF(0.5*Q26/25&lt;=3,0.5*Q26/25,3)</f>
        <v>0</v>
      </c>
      <c r="S26" s="10">
        <f t="shared" si="8"/>
        <v>0</v>
      </c>
      <c r="T26" s="11">
        <f t="shared" si="9"/>
        <v>0</v>
      </c>
      <c r="U26" s="14"/>
      <c r="V26" s="14"/>
      <c r="W26" s="8">
        <f t="shared" ref="W26:W44" si="31">IF(0.25*(U26*4+QUOTIENT(V26,3))&lt;7,0.25*(U26*4+QUOTIENT(V26,3)),7)</f>
        <v>0</v>
      </c>
      <c r="X26" s="14"/>
      <c r="Y26" s="8">
        <f t="shared" si="19"/>
        <v>0</v>
      </c>
      <c r="Z26" s="14"/>
      <c r="AA26" s="14"/>
      <c r="AB26" s="8">
        <f t="shared" ref="AB26:AB37" si="32">IF(Z26*12+AA26&lt;96,0,IF((Z26-8)+0.25*QUOTIENT(AA26,3)&lt;4,(Z26-8)+0.25*QUOTIENT(AA26,3),4))</f>
        <v>0</v>
      </c>
      <c r="AC26" s="11">
        <f t="shared" si="13"/>
        <v>0</v>
      </c>
      <c r="AD26" s="19"/>
      <c r="AE26" s="8">
        <f t="shared" si="14"/>
        <v>0</v>
      </c>
      <c r="AF26" s="19"/>
      <c r="AG26" s="8">
        <f t="shared" si="15"/>
        <v>0</v>
      </c>
      <c r="AH26" s="19" t="s">
        <v>75</v>
      </c>
      <c r="AI26" s="9">
        <f t="shared" si="16"/>
        <v>0</v>
      </c>
      <c r="AJ26" s="11">
        <f t="shared" si="17"/>
        <v>0</v>
      </c>
      <c r="AK26" s="12">
        <f t="shared" si="18"/>
        <v>0</v>
      </c>
    </row>
    <row r="27" spans="1:37" s="1" customFormat="1" ht="24" customHeight="1" thickBot="1" x14ac:dyDescent="0.3">
      <c r="A27" s="25">
        <v>23</v>
      </c>
      <c r="B27" s="26" t="s">
        <v>129</v>
      </c>
      <c r="C27" s="26" t="s">
        <v>130</v>
      </c>
      <c r="D27" s="26" t="s">
        <v>131</v>
      </c>
      <c r="E27" s="24" t="s">
        <v>51</v>
      </c>
      <c r="F27" s="23" t="s">
        <v>54</v>
      </c>
      <c r="G27" s="8">
        <f t="shared" si="0"/>
        <v>0</v>
      </c>
      <c r="H27" s="13" t="b">
        <f t="shared" si="1"/>
        <v>0</v>
      </c>
      <c r="I27" s="23" t="s">
        <v>54</v>
      </c>
      <c r="J27" s="8">
        <f t="shared" si="2"/>
        <v>0</v>
      </c>
      <c r="K27" s="13" t="b">
        <f t="shared" si="3"/>
        <v>0</v>
      </c>
      <c r="L27" s="23" t="s">
        <v>54</v>
      </c>
      <c r="M27" s="8">
        <f t="shared" si="4"/>
        <v>0</v>
      </c>
      <c r="N27" s="10">
        <f t="shared" si="5"/>
        <v>0</v>
      </c>
      <c r="O27" s="14"/>
      <c r="P27" s="8">
        <f t="shared" si="29"/>
        <v>0</v>
      </c>
      <c r="Q27" s="14"/>
      <c r="R27" s="8">
        <f t="shared" si="30"/>
        <v>0</v>
      </c>
      <c r="S27" s="10">
        <f t="shared" si="8"/>
        <v>0</v>
      </c>
      <c r="T27" s="11">
        <f t="shared" si="9"/>
        <v>0</v>
      </c>
      <c r="U27" s="14"/>
      <c r="V27" s="14"/>
      <c r="W27" s="8">
        <f t="shared" si="31"/>
        <v>0</v>
      </c>
      <c r="X27" s="14"/>
      <c r="Y27" s="8">
        <f t="shared" si="19"/>
        <v>0</v>
      </c>
      <c r="Z27" s="14"/>
      <c r="AA27" s="14"/>
      <c r="AB27" s="8">
        <f t="shared" si="32"/>
        <v>0</v>
      </c>
      <c r="AC27" s="11">
        <f t="shared" si="13"/>
        <v>0</v>
      </c>
      <c r="AD27" s="19" t="s">
        <v>45</v>
      </c>
      <c r="AE27" s="8">
        <f t="shared" si="14"/>
        <v>2</v>
      </c>
      <c r="AF27" s="19"/>
      <c r="AG27" s="8">
        <f t="shared" si="15"/>
        <v>0</v>
      </c>
      <c r="AH27" s="19" t="s">
        <v>44</v>
      </c>
      <c r="AI27" s="9">
        <f t="shared" si="16"/>
        <v>3</v>
      </c>
      <c r="AJ27" s="11">
        <f t="shared" si="17"/>
        <v>5</v>
      </c>
      <c r="AK27" s="12">
        <f t="shared" si="18"/>
        <v>5</v>
      </c>
    </row>
    <row r="28" spans="1:37" s="1" customFormat="1" ht="24" customHeight="1" thickBot="1" x14ac:dyDescent="0.3">
      <c r="A28" s="25">
        <v>24</v>
      </c>
      <c r="B28" s="26" t="s">
        <v>275</v>
      </c>
      <c r="C28" s="26" t="s">
        <v>276</v>
      </c>
      <c r="D28" s="26" t="s">
        <v>221</v>
      </c>
      <c r="E28" s="24" t="s">
        <v>51</v>
      </c>
      <c r="F28" s="23" t="s">
        <v>54</v>
      </c>
      <c r="G28" s="8">
        <f t="shared" si="0"/>
        <v>0</v>
      </c>
      <c r="H28" s="13" t="b">
        <f t="shared" si="1"/>
        <v>0</v>
      </c>
      <c r="I28" s="14" t="s">
        <v>81</v>
      </c>
      <c r="J28" s="8">
        <f t="shared" si="2"/>
        <v>5</v>
      </c>
      <c r="K28" s="13" t="b">
        <f t="shared" si="3"/>
        <v>0</v>
      </c>
      <c r="L28" s="23" t="s">
        <v>54</v>
      </c>
      <c r="M28" s="8">
        <f t="shared" si="4"/>
        <v>0</v>
      </c>
      <c r="N28" s="10">
        <f t="shared" si="5"/>
        <v>5</v>
      </c>
      <c r="O28" s="14"/>
      <c r="P28" s="8">
        <f t="shared" si="29"/>
        <v>0</v>
      </c>
      <c r="Q28" s="14"/>
      <c r="R28" s="8">
        <f t="shared" si="30"/>
        <v>0</v>
      </c>
      <c r="S28" s="10">
        <f t="shared" si="8"/>
        <v>0</v>
      </c>
      <c r="T28" s="11">
        <f t="shared" si="9"/>
        <v>5</v>
      </c>
      <c r="U28" s="14"/>
      <c r="V28" s="14"/>
      <c r="W28" s="8">
        <f t="shared" si="31"/>
        <v>0</v>
      </c>
      <c r="X28" s="14"/>
      <c r="Y28" s="8">
        <f t="shared" si="19"/>
        <v>0</v>
      </c>
      <c r="Z28" s="14"/>
      <c r="AA28" s="14"/>
      <c r="AB28" s="8">
        <f t="shared" si="32"/>
        <v>0</v>
      </c>
      <c r="AC28" s="11">
        <f t="shared" si="13"/>
        <v>0</v>
      </c>
      <c r="AD28" s="19" t="s">
        <v>45</v>
      </c>
      <c r="AE28" s="8">
        <f t="shared" si="14"/>
        <v>2</v>
      </c>
      <c r="AF28" s="19"/>
      <c r="AG28" s="8">
        <f t="shared" si="15"/>
        <v>0</v>
      </c>
      <c r="AH28" s="19" t="s">
        <v>44</v>
      </c>
      <c r="AI28" s="9">
        <f t="shared" si="16"/>
        <v>3</v>
      </c>
      <c r="AJ28" s="11">
        <f t="shared" si="17"/>
        <v>5</v>
      </c>
      <c r="AK28" s="12">
        <f t="shared" si="18"/>
        <v>10</v>
      </c>
    </row>
    <row r="29" spans="1:37" s="1" customFormat="1" ht="24" customHeight="1" thickBot="1" x14ac:dyDescent="0.3">
      <c r="A29" s="25">
        <v>25</v>
      </c>
      <c r="B29" s="26" t="s">
        <v>293</v>
      </c>
      <c r="C29" s="26" t="s">
        <v>130</v>
      </c>
      <c r="D29" s="26" t="s">
        <v>99</v>
      </c>
      <c r="E29" s="24" t="s">
        <v>51</v>
      </c>
      <c r="F29" s="23" t="s">
        <v>54</v>
      </c>
      <c r="G29" s="8">
        <f t="shared" si="0"/>
        <v>0</v>
      </c>
      <c r="H29" s="13" t="b">
        <f t="shared" si="1"/>
        <v>0</v>
      </c>
      <c r="I29" s="14" t="s">
        <v>44</v>
      </c>
      <c r="J29" s="8">
        <f t="shared" si="2"/>
        <v>3</v>
      </c>
      <c r="K29" s="13" t="b">
        <f t="shared" si="3"/>
        <v>1</v>
      </c>
      <c r="L29" s="23" t="s">
        <v>54</v>
      </c>
      <c r="M29" s="8">
        <f t="shared" si="4"/>
        <v>0</v>
      </c>
      <c r="N29" s="10">
        <f t="shared" si="5"/>
        <v>3</v>
      </c>
      <c r="O29" s="14"/>
      <c r="P29" s="8">
        <f t="shared" si="29"/>
        <v>0</v>
      </c>
      <c r="Q29" s="14"/>
      <c r="R29" s="8">
        <f t="shared" si="30"/>
        <v>0</v>
      </c>
      <c r="S29" s="10">
        <f t="shared" si="8"/>
        <v>0</v>
      </c>
      <c r="T29" s="11">
        <f t="shared" si="9"/>
        <v>3</v>
      </c>
      <c r="U29" s="14"/>
      <c r="V29" s="14"/>
      <c r="W29" s="8">
        <f t="shared" si="31"/>
        <v>0</v>
      </c>
      <c r="X29" s="14"/>
      <c r="Y29" s="8">
        <f t="shared" si="19"/>
        <v>0</v>
      </c>
      <c r="Z29" s="14"/>
      <c r="AA29" s="14"/>
      <c r="AB29" s="8">
        <f t="shared" si="32"/>
        <v>0</v>
      </c>
      <c r="AC29" s="11">
        <f t="shared" si="13"/>
        <v>0</v>
      </c>
      <c r="AD29" s="19" t="s">
        <v>45</v>
      </c>
      <c r="AE29" s="8">
        <f t="shared" si="14"/>
        <v>2</v>
      </c>
      <c r="AF29" s="19"/>
      <c r="AG29" s="8">
        <f t="shared" si="15"/>
        <v>0</v>
      </c>
      <c r="AH29" s="19" t="s">
        <v>44</v>
      </c>
      <c r="AI29" s="9">
        <f t="shared" si="16"/>
        <v>3</v>
      </c>
      <c r="AJ29" s="11">
        <f t="shared" si="17"/>
        <v>5</v>
      </c>
      <c r="AK29" s="12">
        <f t="shared" si="18"/>
        <v>8</v>
      </c>
    </row>
    <row r="30" spans="1:37" s="1" customFormat="1" ht="24" customHeight="1" thickBot="1" x14ac:dyDescent="0.3">
      <c r="A30" s="25">
        <v>26</v>
      </c>
      <c r="B30" s="26" t="s">
        <v>159</v>
      </c>
      <c r="C30" s="26" t="s">
        <v>77</v>
      </c>
      <c r="D30" s="26" t="s">
        <v>80</v>
      </c>
      <c r="E30" s="24" t="s">
        <v>51</v>
      </c>
      <c r="F30" s="23" t="s">
        <v>54</v>
      </c>
      <c r="G30" s="8">
        <f t="shared" si="0"/>
        <v>0</v>
      </c>
      <c r="H30" s="13" t="b">
        <f t="shared" si="1"/>
        <v>0</v>
      </c>
      <c r="I30" s="23" t="s">
        <v>54</v>
      </c>
      <c r="J30" s="8">
        <f t="shared" si="2"/>
        <v>0</v>
      </c>
      <c r="K30" s="13" t="b">
        <f t="shared" si="3"/>
        <v>0</v>
      </c>
      <c r="L30" s="23" t="s">
        <v>54</v>
      </c>
      <c r="M30" s="8">
        <f t="shared" si="4"/>
        <v>0</v>
      </c>
      <c r="N30" s="10">
        <f t="shared" si="5"/>
        <v>0</v>
      </c>
      <c r="O30" s="14"/>
      <c r="P30" s="8">
        <f t="shared" si="29"/>
        <v>0</v>
      </c>
      <c r="Q30" s="14"/>
      <c r="R30" s="8">
        <f t="shared" si="30"/>
        <v>0</v>
      </c>
      <c r="S30" s="10">
        <f t="shared" si="8"/>
        <v>0</v>
      </c>
      <c r="T30" s="11">
        <f t="shared" si="9"/>
        <v>0</v>
      </c>
      <c r="U30" s="14"/>
      <c r="V30" s="14"/>
      <c r="W30" s="8">
        <f t="shared" si="31"/>
        <v>0</v>
      </c>
      <c r="X30" s="14"/>
      <c r="Y30" s="8">
        <f t="shared" si="19"/>
        <v>0</v>
      </c>
      <c r="Z30" s="14"/>
      <c r="AA30" s="14"/>
      <c r="AB30" s="8">
        <f t="shared" si="32"/>
        <v>0</v>
      </c>
      <c r="AC30" s="11">
        <f t="shared" si="13"/>
        <v>0</v>
      </c>
      <c r="AD30" s="19"/>
      <c r="AE30" s="8">
        <f t="shared" si="14"/>
        <v>0</v>
      </c>
      <c r="AF30" s="19"/>
      <c r="AG30" s="8">
        <f t="shared" si="15"/>
        <v>0</v>
      </c>
      <c r="AH30" s="19" t="s">
        <v>75</v>
      </c>
      <c r="AI30" s="9">
        <f t="shared" si="16"/>
        <v>0</v>
      </c>
      <c r="AJ30" s="11">
        <f t="shared" si="17"/>
        <v>0</v>
      </c>
      <c r="AK30" s="12">
        <f t="shared" si="18"/>
        <v>0</v>
      </c>
    </row>
    <row r="31" spans="1:37" s="1" customFormat="1" ht="24" customHeight="1" thickBot="1" x14ac:dyDescent="0.3">
      <c r="A31" s="25">
        <v>27</v>
      </c>
      <c r="B31" s="26" t="s">
        <v>307</v>
      </c>
      <c r="C31" s="26" t="s">
        <v>98</v>
      </c>
      <c r="D31" s="26" t="s">
        <v>184</v>
      </c>
      <c r="E31" s="24" t="s">
        <v>51</v>
      </c>
      <c r="F31" s="23" t="s">
        <v>54</v>
      </c>
      <c r="G31" s="8">
        <f t="shared" si="0"/>
        <v>0</v>
      </c>
      <c r="H31" s="13" t="b">
        <f t="shared" si="1"/>
        <v>0</v>
      </c>
      <c r="I31" s="14" t="s">
        <v>81</v>
      </c>
      <c r="J31" s="8">
        <f t="shared" si="2"/>
        <v>5</v>
      </c>
      <c r="K31" s="13" t="b">
        <f t="shared" si="3"/>
        <v>0</v>
      </c>
      <c r="L31" s="23" t="s">
        <v>54</v>
      </c>
      <c r="M31" s="8">
        <f t="shared" si="4"/>
        <v>0</v>
      </c>
      <c r="N31" s="10">
        <f t="shared" si="5"/>
        <v>5</v>
      </c>
      <c r="O31" s="14"/>
      <c r="P31" s="8">
        <f t="shared" si="29"/>
        <v>0</v>
      </c>
      <c r="Q31" s="14"/>
      <c r="R31" s="8">
        <f t="shared" si="30"/>
        <v>0</v>
      </c>
      <c r="S31" s="10">
        <f t="shared" si="8"/>
        <v>0</v>
      </c>
      <c r="T31" s="11">
        <f t="shared" si="9"/>
        <v>5</v>
      </c>
      <c r="U31" s="14"/>
      <c r="V31" s="14"/>
      <c r="W31" s="8">
        <f t="shared" si="31"/>
        <v>0</v>
      </c>
      <c r="X31" s="14"/>
      <c r="Y31" s="8">
        <f t="shared" si="19"/>
        <v>0</v>
      </c>
      <c r="Z31" s="14"/>
      <c r="AA31" s="14"/>
      <c r="AB31" s="8">
        <f t="shared" si="32"/>
        <v>0</v>
      </c>
      <c r="AC31" s="11">
        <f t="shared" si="13"/>
        <v>0</v>
      </c>
      <c r="AD31" s="19" t="s">
        <v>53</v>
      </c>
      <c r="AE31" s="8">
        <f t="shared" si="14"/>
        <v>1</v>
      </c>
      <c r="AF31" s="19"/>
      <c r="AG31" s="8">
        <f t="shared" si="15"/>
        <v>0</v>
      </c>
      <c r="AH31" s="19" t="s">
        <v>44</v>
      </c>
      <c r="AI31" s="9">
        <f t="shared" si="16"/>
        <v>3</v>
      </c>
      <c r="AJ31" s="11">
        <f t="shared" si="17"/>
        <v>4</v>
      </c>
      <c r="AK31" s="12">
        <f t="shared" si="18"/>
        <v>9</v>
      </c>
    </row>
    <row r="32" spans="1:37" s="1" customFormat="1" ht="24" customHeight="1" thickBot="1" x14ac:dyDescent="0.3">
      <c r="A32" s="25">
        <v>28</v>
      </c>
      <c r="B32" s="26" t="s">
        <v>254</v>
      </c>
      <c r="C32" s="26" t="s">
        <v>255</v>
      </c>
      <c r="D32" s="26" t="s">
        <v>247</v>
      </c>
      <c r="E32" s="24" t="s">
        <v>51</v>
      </c>
      <c r="F32" s="23" t="s">
        <v>54</v>
      </c>
      <c r="G32" s="8">
        <f t="shared" si="0"/>
        <v>0</v>
      </c>
      <c r="H32" s="13" t="b">
        <f t="shared" si="1"/>
        <v>0</v>
      </c>
      <c r="I32" s="23" t="s">
        <v>54</v>
      </c>
      <c r="J32" s="8">
        <f t="shared" si="2"/>
        <v>0</v>
      </c>
      <c r="K32" s="13" t="b">
        <f t="shared" si="3"/>
        <v>0</v>
      </c>
      <c r="L32" s="23" t="s">
        <v>54</v>
      </c>
      <c r="M32" s="8">
        <f t="shared" si="4"/>
        <v>0</v>
      </c>
      <c r="N32" s="10">
        <f t="shared" si="5"/>
        <v>0</v>
      </c>
      <c r="O32" s="14"/>
      <c r="P32" s="8">
        <f t="shared" si="29"/>
        <v>0</v>
      </c>
      <c r="Q32" s="14"/>
      <c r="R32" s="8">
        <f t="shared" si="30"/>
        <v>0</v>
      </c>
      <c r="S32" s="10">
        <f t="shared" si="8"/>
        <v>0</v>
      </c>
      <c r="T32" s="11">
        <f t="shared" si="9"/>
        <v>0</v>
      </c>
      <c r="U32" s="14"/>
      <c r="V32" s="14"/>
      <c r="W32" s="8">
        <f t="shared" si="31"/>
        <v>0</v>
      </c>
      <c r="X32" s="14"/>
      <c r="Y32" s="8">
        <f t="shared" si="19"/>
        <v>0</v>
      </c>
      <c r="Z32" s="14"/>
      <c r="AA32" s="14"/>
      <c r="AB32" s="8">
        <f t="shared" si="32"/>
        <v>0</v>
      </c>
      <c r="AC32" s="11">
        <f t="shared" si="13"/>
        <v>0</v>
      </c>
      <c r="AD32" s="19" t="s">
        <v>52</v>
      </c>
      <c r="AE32" s="8">
        <f t="shared" si="14"/>
        <v>1.5</v>
      </c>
      <c r="AF32" s="19" t="s">
        <v>53</v>
      </c>
      <c r="AG32" s="8">
        <f t="shared" si="15"/>
        <v>0.5</v>
      </c>
      <c r="AH32" s="19" t="s">
        <v>44</v>
      </c>
      <c r="AI32" s="9">
        <f t="shared" si="16"/>
        <v>3</v>
      </c>
      <c r="AJ32" s="11">
        <f t="shared" si="17"/>
        <v>5</v>
      </c>
      <c r="AK32" s="12">
        <f t="shared" si="18"/>
        <v>5</v>
      </c>
    </row>
    <row r="33" spans="1:37" s="1" customFormat="1" ht="24" customHeight="1" thickBot="1" x14ac:dyDescent="0.3">
      <c r="A33" s="25">
        <v>29</v>
      </c>
      <c r="B33" s="26" t="s">
        <v>185</v>
      </c>
      <c r="C33" s="26" t="s">
        <v>130</v>
      </c>
      <c r="D33" s="26" t="s">
        <v>42</v>
      </c>
      <c r="E33" s="24" t="s">
        <v>51</v>
      </c>
      <c r="F33" s="23" t="s">
        <v>54</v>
      </c>
      <c r="G33" s="8">
        <f t="shared" si="0"/>
        <v>0</v>
      </c>
      <c r="H33" s="13" t="b">
        <f t="shared" si="1"/>
        <v>0</v>
      </c>
      <c r="I33" s="23" t="s">
        <v>54</v>
      </c>
      <c r="J33" s="8">
        <f t="shared" si="2"/>
        <v>0</v>
      </c>
      <c r="K33" s="13" t="b">
        <f t="shared" si="3"/>
        <v>0</v>
      </c>
      <c r="L33" s="23" t="s">
        <v>54</v>
      </c>
      <c r="M33" s="8">
        <f t="shared" si="4"/>
        <v>0</v>
      </c>
      <c r="N33" s="10">
        <f t="shared" si="5"/>
        <v>0</v>
      </c>
      <c r="O33" s="14"/>
      <c r="P33" s="8">
        <f t="shared" si="29"/>
        <v>0</v>
      </c>
      <c r="Q33" s="14"/>
      <c r="R33" s="8">
        <f t="shared" si="30"/>
        <v>0</v>
      </c>
      <c r="S33" s="10">
        <f t="shared" si="8"/>
        <v>0</v>
      </c>
      <c r="T33" s="11">
        <f t="shared" si="9"/>
        <v>0</v>
      </c>
      <c r="U33" s="14"/>
      <c r="V33" s="14"/>
      <c r="W33" s="8">
        <f t="shared" si="31"/>
        <v>0</v>
      </c>
      <c r="X33" s="14"/>
      <c r="Y33" s="8">
        <f t="shared" si="19"/>
        <v>0</v>
      </c>
      <c r="Z33" s="14"/>
      <c r="AA33" s="14"/>
      <c r="AB33" s="8">
        <f t="shared" si="32"/>
        <v>0</v>
      </c>
      <c r="AC33" s="11">
        <f t="shared" si="13"/>
        <v>0</v>
      </c>
      <c r="AD33" s="19"/>
      <c r="AE33" s="8">
        <f t="shared" si="14"/>
        <v>0</v>
      </c>
      <c r="AF33" s="19"/>
      <c r="AG33" s="8">
        <f t="shared" si="15"/>
        <v>0</v>
      </c>
      <c r="AH33" s="19" t="s">
        <v>75</v>
      </c>
      <c r="AI33" s="9">
        <f t="shared" si="16"/>
        <v>0</v>
      </c>
      <c r="AJ33" s="11">
        <f t="shared" si="17"/>
        <v>0</v>
      </c>
      <c r="AK33" s="12">
        <f t="shared" si="18"/>
        <v>0</v>
      </c>
    </row>
    <row r="34" spans="1:37" s="1" customFormat="1" ht="24" customHeight="1" thickBot="1" x14ac:dyDescent="0.3">
      <c r="A34" s="25">
        <v>30</v>
      </c>
      <c r="B34" s="26" t="s">
        <v>122</v>
      </c>
      <c r="C34" s="26" t="s">
        <v>123</v>
      </c>
      <c r="D34" s="26" t="s">
        <v>115</v>
      </c>
      <c r="E34" s="24" t="s">
        <v>51</v>
      </c>
      <c r="F34" s="23" t="s">
        <v>54</v>
      </c>
      <c r="G34" s="8">
        <f t="shared" si="0"/>
        <v>0</v>
      </c>
      <c r="H34" s="13" t="b">
        <f t="shared" si="1"/>
        <v>0</v>
      </c>
      <c r="I34" s="23" t="s">
        <v>54</v>
      </c>
      <c r="J34" s="8">
        <f t="shared" si="2"/>
        <v>0</v>
      </c>
      <c r="K34" s="13" t="b">
        <f t="shared" si="3"/>
        <v>0</v>
      </c>
      <c r="L34" s="23" t="s">
        <v>54</v>
      </c>
      <c r="M34" s="8">
        <f t="shared" si="4"/>
        <v>0</v>
      </c>
      <c r="N34" s="10">
        <f t="shared" si="5"/>
        <v>0</v>
      </c>
      <c r="O34" s="14"/>
      <c r="P34" s="8">
        <f t="shared" si="29"/>
        <v>0</v>
      </c>
      <c r="Q34" s="14"/>
      <c r="R34" s="8">
        <f t="shared" si="30"/>
        <v>0</v>
      </c>
      <c r="S34" s="10">
        <f t="shared" si="8"/>
        <v>0</v>
      </c>
      <c r="T34" s="11">
        <f t="shared" si="9"/>
        <v>0</v>
      </c>
      <c r="U34" s="14"/>
      <c r="V34" s="14"/>
      <c r="W34" s="8">
        <f t="shared" si="31"/>
        <v>0</v>
      </c>
      <c r="X34" s="14"/>
      <c r="Y34" s="8">
        <f t="shared" si="19"/>
        <v>0</v>
      </c>
      <c r="Z34" s="14"/>
      <c r="AA34" s="14"/>
      <c r="AB34" s="8">
        <f t="shared" si="32"/>
        <v>0</v>
      </c>
      <c r="AC34" s="11">
        <f t="shared" si="13"/>
        <v>0</v>
      </c>
      <c r="AD34" s="19" t="s">
        <v>53</v>
      </c>
      <c r="AE34" s="8">
        <f t="shared" si="14"/>
        <v>1</v>
      </c>
      <c r="AF34" s="19"/>
      <c r="AG34" s="8">
        <f t="shared" si="15"/>
        <v>0</v>
      </c>
      <c r="AH34" s="19" t="s">
        <v>44</v>
      </c>
      <c r="AI34" s="9">
        <f t="shared" si="16"/>
        <v>3</v>
      </c>
      <c r="AJ34" s="11">
        <f t="shared" si="17"/>
        <v>4</v>
      </c>
      <c r="AK34" s="12">
        <f t="shared" si="18"/>
        <v>4</v>
      </c>
    </row>
    <row r="35" spans="1:37" s="1" customFormat="1" ht="24" customHeight="1" thickBot="1" x14ac:dyDescent="0.3">
      <c r="A35" s="25">
        <v>31</v>
      </c>
      <c r="B35" s="26" t="s">
        <v>322</v>
      </c>
      <c r="C35" s="25" t="s">
        <v>323</v>
      </c>
      <c r="D35" s="26" t="s">
        <v>50</v>
      </c>
      <c r="E35" s="24" t="s">
        <v>51</v>
      </c>
      <c r="F35" s="23" t="s">
        <v>54</v>
      </c>
      <c r="G35" s="8">
        <f t="shared" si="0"/>
        <v>0</v>
      </c>
      <c r="H35" s="13" t="b">
        <f t="shared" si="1"/>
        <v>0</v>
      </c>
      <c r="I35" s="23" t="s">
        <v>54</v>
      </c>
      <c r="J35" s="8">
        <f t="shared" si="2"/>
        <v>0</v>
      </c>
      <c r="K35" s="13" t="b">
        <f t="shared" si="3"/>
        <v>0</v>
      </c>
      <c r="L35" s="14" t="s">
        <v>44</v>
      </c>
      <c r="M35" s="8">
        <f t="shared" si="4"/>
        <v>3</v>
      </c>
      <c r="N35" s="10">
        <f t="shared" si="5"/>
        <v>3</v>
      </c>
      <c r="O35" s="14"/>
      <c r="P35" s="8">
        <f t="shared" si="29"/>
        <v>0</v>
      </c>
      <c r="Q35" s="14"/>
      <c r="R35" s="8">
        <f t="shared" si="30"/>
        <v>0</v>
      </c>
      <c r="S35" s="10">
        <f t="shared" si="8"/>
        <v>0</v>
      </c>
      <c r="T35" s="11">
        <f t="shared" si="9"/>
        <v>3</v>
      </c>
      <c r="U35" s="14"/>
      <c r="V35" s="14"/>
      <c r="W35" s="8">
        <f t="shared" si="31"/>
        <v>0</v>
      </c>
      <c r="X35" s="14"/>
      <c r="Y35" s="8">
        <f t="shared" si="19"/>
        <v>0</v>
      </c>
      <c r="Z35" s="14"/>
      <c r="AA35" s="14"/>
      <c r="AB35" s="8">
        <f t="shared" si="32"/>
        <v>0</v>
      </c>
      <c r="AC35" s="11">
        <f t="shared" si="13"/>
        <v>0</v>
      </c>
      <c r="AD35" s="19" t="s">
        <v>52</v>
      </c>
      <c r="AE35" s="8">
        <f t="shared" si="14"/>
        <v>1.5</v>
      </c>
      <c r="AF35" s="19" t="s">
        <v>53</v>
      </c>
      <c r="AG35" s="8">
        <f t="shared" si="15"/>
        <v>0.5</v>
      </c>
      <c r="AH35" s="19" t="s">
        <v>44</v>
      </c>
      <c r="AI35" s="9">
        <f t="shared" si="16"/>
        <v>3</v>
      </c>
      <c r="AJ35" s="11">
        <f t="shared" si="17"/>
        <v>5</v>
      </c>
      <c r="AK35" s="12">
        <f t="shared" si="18"/>
        <v>8</v>
      </c>
    </row>
    <row r="36" spans="1:37" s="1" customFormat="1" ht="24" customHeight="1" thickBot="1" x14ac:dyDescent="0.3">
      <c r="A36" s="25">
        <v>32</v>
      </c>
      <c r="B36" s="26" t="s">
        <v>174</v>
      </c>
      <c r="C36" s="26" t="s">
        <v>175</v>
      </c>
      <c r="D36" s="26" t="s">
        <v>63</v>
      </c>
      <c r="E36" s="24" t="s">
        <v>51</v>
      </c>
      <c r="F36" s="23" t="s">
        <v>54</v>
      </c>
      <c r="G36" s="8">
        <f t="shared" si="0"/>
        <v>0</v>
      </c>
      <c r="H36" s="13" t="b">
        <f t="shared" si="1"/>
        <v>0</v>
      </c>
      <c r="I36" s="23" t="s">
        <v>54</v>
      </c>
      <c r="J36" s="8">
        <f t="shared" si="2"/>
        <v>0</v>
      </c>
      <c r="K36" s="13" t="b">
        <f t="shared" si="3"/>
        <v>0</v>
      </c>
      <c r="L36" s="23" t="s">
        <v>54</v>
      </c>
      <c r="M36" s="8">
        <f t="shared" si="4"/>
        <v>0</v>
      </c>
      <c r="N36" s="10">
        <f t="shared" si="5"/>
        <v>0</v>
      </c>
      <c r="O36" s="14"/>
      <c r="P36" s="8">
        <f t="shared" si="29"/>
        <v>0</v>
      </c>
      <c r="Q36" s="14"/>
      <c r="R36" s="8">
        <f t="shared" si="30"/>
        <v>0</v>
      </c>
      <c r="S36" s="10">
        <f t="shared" si="8"/>
        <v>0</v>
      </c>
      <c r="T36" s="11">
        <f t="shared" si="9"/>
        <v>0</v>
      </c>
      <c r="U36" s="14"/>
      <c r="V36" s="14"/>
      <c r="W36" s="8">
        <f t="shared" si="31"/>
        <v>0</v>
      </c>
      <c r="X36" s="14"/>
      <c r="Y36" s="8">
        <f t="shared" si="19"/>
        <v>0</v>
      </c>
      <c r="Z36" s="14"/>
      <c r="AA36" s="14"/>
      <c r="AB36" s="8">
        <f t="shared" si="32"/>
        <v>0</v>
      </c>
      <c r="AC36" s="11">
        <f t="shared" si="13"/>
        <v>0</v>
      </c>
      <c r="AD36" s="19" t="s">
        <v>52</v>
      </c>
      <c r="AE36" s="8">
        <f t="shared" si="14"/>
        <v>1.5</v>
      </c>
      <c r="AF36" s="19" t="s">
        <v>53</v>
      </c>
      <c r="AG36" s="8">
        <f t="shared" si="15"/>
        <v>0.5</v>
      </c>
      <c r="AH36" s="19" t="s">
        <v>75</v>
      </c>
      <c r="AI36" s="9">
        <f t="shared" si="16"/>
        <v>0</v>
      </c>
      <c r="AJ36" s="11">
        <f t="shared" si="17"/>
        <v>2</v>
      </c>
      <c r="AK36" s="12">
        <f t="shared" si="18"/>
        <v>2</v>
      </c>
    </row>
    <row r="37" spans="1:37" s="1" customFormat="1" ht="24" customHeight="1" thickBot="1" x14ac:dyDescent="0.3">
      <c r="A37" s="25">
        <v>33</v>
      </c>
      <c r="B37" s="26" t="s">
        <v>228</v>
      </c>
      <c r="C37" s="26" t="s">
        <v>229</v>
      </c>
      <c r="D37" s="26" t="s">
        <v>230</v>
      </c>
      <c r="E37" s="24" t="s">
        <v>51</v>
      </c>
      <c r="F37" s="23" t="s">
        <v>54</v>
      </c>
      <c r="G37" s="8">
        <f t="shared" si="0"/>
        <v>0</v>
      </c>
      <c r="H37" s="13" t="b">
        <f t="shared" si="1"/>
        <v>0</v>
      </c>
      <c r="I37" s="23" t="s">
        <v>54</v>
      </c>
      <c r="J37" s="8">
        <f t="shared" si="2"/>
        <v>0</v>
      </c>
      <c r="K37" s="13" t="b">
        <f t="shared" si="3"/>
        <v>0</v>
      </c>
      <c r="L37" s="23" t="s">
        <v>54</v>
      </c>
      <c r="M37" s="8">
        <f t="shared" si="4"/>
        <v>0</v>
      </c>
      <c r="N37" s="10">
        <f t="shared" si="5"/>
        <v>0</v>
      </c>
      <c r="O37" s="14"/>
      <c r="P37" s="8">
        <f t="shared" si="29"/>
        <v>0</v>
      </c>
      <c r="Q37" s="14"/>
      <c r="R37" s="8">
        <f t="shared" si="30"/>
        <v>0</v>
      </c>
      <c r="S37" s="10">
        <f t="shared" si="8"/>
        <v>0</v>
      </c>
      <c r="T37" s="11">
        <f t="shared" si="9"/>
        <v>0</v>
      </c>
      <c r="U37" s="14"/>
      <c r="V37" s="14"/>
      <c r="W37" s="8">
        <f t="shared" si="31"/>
        <v>0</v>
      </c>
      <c r="X37" s="14"/>
      <c r="Y37" s="8">
        <f t="shared" si="19"/>
        <v>0</v>
      </c>
      <c r="Z37" s="14"/>
      <c r="AA37" s="14"/>
      <c r="AB37" s="8">
        <f t="shared" si="32"/>
        <v>0</v>
      </c>
      <c r="AC37" s="11">
        <f t="shared" si="13"/>
        <v>0</v>
      </c>
      <c r="AD37" s="19" t="s">
        <v>53</v>
      </c>
      <c r="AE37" s="8">
        <f t="shared" si="14"/>
        <v>1</v>
      </c>
      <c r="AF37" s="19"/>
      <c r="AG37" s="8">
        <f t="shared" si="15"/>
        <v>0</v>
      </c>
      <c r="AH37" s="19" t="s">
        <v>44</v>
      </c>
      <c r="AI37" s="9">
        <f t="shared" si="16"/>
        <v>3</v>
      </c>
      <c r="AJ37" s="11">
        <f t="shared" si="17"/>
        <v>4</v>
      </c>
      <c r="AK37" s="12">
        <f t="shared" si="18"/>
        <v>4</v>
      </c>
    </row>
    <row r="38" spans="1:37" s="1" customFormat="1" ht="24" customHeight="1" thickBot="1" x14ac:dyDescent="0.3">
      <c r="A38" s="25">
        <v>34</v>
      </c>
      <c r="B38" s="26" t="s">
        <v>176</v>
      </c>
      <c r="C38" s="26" t="s">
        <v>90</v>
      </c>
      <c r="D38" s="26" t="s">
        <v>177</v>
      </c>
      <c r="E38" s="24" t="s">
        <v>51</v>
      </c>
      <c r="F38" s="23" t="s">
        <v>54</v>
      </c>
      <c r="G38" s="8">
        <f t="shared" si="0"/>
        <v>0</v>
      </c>
      <c r="H38" s="13" t="b">
        <f t="shared" si="1"/>
        <v>0</v>
      </c>
      <c r="I38" s="23" t="s">
        <v>54</v>
      </c>
      <c r="J38" s="8">
        <f t="shared" si="2"/>
        <v>0</v>
      </c>
      <c r="K38" s="13" t="b">
        <f t="shared" si="3"/>
        <v>0</v>
      </c>
      <c r="L38" s="14" t="s">
        <v>44</v>
      </c>
      <c r="M38" s="8">
        <f t="shared" si="4"/>
        <v>3</v>
      </c>
      <c r="N38" s="10">
        <f t="shared" si="5"/>
        <v>3</v>
      </c>
      <c r="O38" s="14"/>
      <c r="P38" s="8">
        <f t="shared" si="29"/>
        <v>0</v>
      </c>
      <c r="Q38" s="14"/>
      <c r="R38" s="8">
        <f t="shared" si="30"/>
        <v>0</v>
      </c>
      <c r="S38" s="10">
        <f t="shared" si="8"/>
        <v>0</v>
      </c>
      <c r="T38" s="11">
        <f t="shared" si="9"/>
        <v>3</v>
      </c>
      <c r="U38" s="14"/>
      <c r="V38" s="14"/>
      <c r="W38" s="8">
        <f t="shared" si="31"/>
        <v>0</v>
      </c>
      <c r="X38" s="14"/>
      <c r="Y38" s="8">
        <f t="shared" si="19"/>
        <v>0</v>
      </c>
      <c r="Z38" s="14"/>
      <c r="AA38" s="14"/>
      <c r="AB38" s="8">
        <v>4</v>
      </c>
      <c r="AC38" s="11">
        <f t="shared" si="13"/>
        <v>4</v>
      </c>
      <c r="AD38" s="19"/>
      <c r="AE38" s="8">
        <f t="shared" si="14"/>
        <v>0</v>
      </c>
      <c r="AF38" s="19"/>
      <c r="AG38" s="8">
        <f t="shared" si="15"/>
        <v>0</v>
      </c>
      <c r="AH38" s="19" t="s">
        <v>75</v>
      </c>
      <c r="AI38" s="9">
        <f t="shared" si="16"/>
        <v>0</v>
      </c>
      <c r="AJ38" s="11">
        <f t="shared" si="17"/>
        <v>0</v>
      </c>
      <c r="AK38" s="12">
        <f t="shared" si="18"/>
        <v>7</v>
      </c>
    </row>
    <row r="39" spans="1:37" s="1" customFormat="1" ht="24" customHeight="1" thickBot="1" x14ac:dyDescent="0.3">
      <c r="A39" s="25">
        <v>35</v>
      </c>
      <c r="B39" s="26" t="s">
        <v>216</v>
      </c>
      <c r="C39" s="26" t="s">
        <v>217</v>
      </c>
      <c r="D39" s="26" t="s">
        <v>218</v>
      </c>
      <c r="E39" s="24" t="s">
        <v>51</v>
      </c>
      <c r="F39" s="23" t="s">
        <v>54</v>
      </c>
      <c r="G39" s="8">
        <f t="shared" ref="G39:G70" si="33">IF(F39="ΝΑΙ-ΕΑ",8,IF(F39="ΝΑΙ",6,0))</f>
        <v>0</v>
      </c>
      <c r="H39" s="13" t="b">
        <f t="shared" ref="H39:H70" si="34">IF(F39="ΝΑΙ-ΕΑ",TRUE,FALSE)</f>
        <v>0</v>
      </c>
      <c r="I39" s="14" t="s">
        <v>44</v>
      </c>
      <c r="J39" s="8">
        <f t="shared" ref="J39:J70" si="35">IF(I39="ΝΑΙ-ΕΑ",5,IF(I39="ΝΑΙ",3,0))</f>
        <v>3</v>
      </c>
      <c r="K39" s="13" t="b">
        <f t="shared" ref="K39:K70" si="36">IF(I39="ΝΑΙ",TRUE,FALSE)</f>
        <v>1</v>
      </c>
      <c r="L39" s="23" t="s">
        <v>54</v>
      </c>
      <c r="M39" s="8">
        <f t="shared" ref="M39:M70" si="37">IF(L39="ΝΑΙ",3,0)</f>
        <v>0</v>
      </c>
      <c r="N39" s="10">
        <f t="shared" ref="N39:N70" si="38">IF(OR(AND(NOT(H39),NOT(K39)),AND(H39,K39)),G39+J39+M39,MAX(G39,J39)+M39)</f>
        <v>3</v>
      </c>
      <c r="O39" s="14"/>
      <c r="P39" s="8">
        <f t="shared" si="29"/>
        <v>0</v>
      </c>
      <c r="Q39" s="14"/>
      <c r="R39" s="8">
        <f t="shared" si="30"/>
        <v>0</v>
      </c>
      <c r="S39" s="10">
        <f t="shared" ref="S39:S70" si="39">P39+R39</f>
        <v>0</v>
      </c>
      <c r="T39" s="11">
        <f t="shared" ref="T39:T70" si="40">N39+S39</f>
        <v>3</v>
      </c>
      <c r="U39" s="14"/>
      <c r="V39" s="14"/>
      <c r="W39" s="8">
        <f t="shared" si="31"/>
        <v>0</v>
      </c>
      <c r="X39" s="14"/>
      <c r="Y39" s="8">
        <f t="shared" si="19"/>
        <v>0</v>
      </c>
      <c r="Z39" s="14"/>
      <c r="AA39" s="14"/>
      <c r="AB39" s="8">
        <f t="shared" ref="AB39:AB44" si="41">IF(Z39*12+AA39&lt;96,0,IF((Z39-8)+0.25*QUOTIENT(AA39,3)&lt;4,(Z39-8)+0.25*QUOTIENT(AA39,3),4))</f>
        <v>0</v>
      </c>
      <c r="AC39" s="11">
        <f t="shared" ref="AC39:AC70" si="42">W39+Y39+AB39</f>
        <v>0</v>
      </c>
      <c r="AD39" s="19" t="s">
        <v>53</v>
      </c>
      <c r="AE39" s="8">
        <f t="shared" ref="AE39:AE70" si="43">IF(AD39="B2",1,IF(AD39="C1",1.5,IF(AD39="C2",2,0)))</f>
        <v>1</v>
      </c>
      <c r="AF39" s="19"/>
      <c r="AG39" s="8">
        <f t="shared" ref="AG39:AG70" si="44">IF(AF39="B2",0.5,IF(AF39="C1",0.75,IF(AF39="C2",1,0)))</f>
        <v>0</v>
      </c>
      <c r="AH39" s="19" t="s">
        <v>44</v>
      </c>
      <c r="AI39" s="9">
        <f t="shared" ref="AI39:AI70" si="45">IF(OR(AH39="ΌΧΙ",E39="ΠΕ19-20 ΠΛΗΡΟΦΟΡΙΚΗ",AH39=0),0,3)</f>
        <v>3</v>
      </c>
      <c r="AJ39" s="11">
        <f t="shared" ref="AJ39:AJ70" si="46">AE39+AG39+AI39</f>
        <v>4</v>
      </c>
      <c r="AK39" s="12">
        <f t="shared" ref="AK39:AK70" si="47">T39+AC39+AJ39</f>
        <v>7</v>
      </c>
    </row>
    <row r="40" spans="1:37" s="1" customFormat="1" ht="24" customHeight="1" thickBot="1" x14ac:dyDescent="0.3">
      <c r="A40" s="25">
        <v>36</v>
      </c>
      <c r="B40" s="26" t="s">
        <v>105</v>
      </c>
      <c r="C40" s="26" t="s">
        <v>66</v>
      </c>
      <c r="D40" s="26" t="s">
        <v>106</v>
      </c>
      <c r="E40" s="24" t="s">
        <v>51</v>
      </c>
      <c r="F40" s="23" t="s">
        <v>54</v>
      </c>
      <c r="G40" s="8">
        <f t="shared" si="33"/>
        <v>0</v>
      </c>
      <c r="H40" s="13" t="b">
        <f t="shared" si="34"/>
        <v>0</v>
      </c>
      <c r="I40" s="23" t="s">
        <v>54</v>
      </c>
      <c r="J40" s="8">
        <f t="shared" si="35"/>
        <v>0</v>
      </c>
      <c r="K40" s="13" t="b">
        <f t="shared" si="36"/>
        <v>0</v>
      </c>
      <c r="L40" s="23" t="s">
        <v>54</v>
      </c>
      <c r="M40" s="8">
        <f t="shared" si="37"/>
        <v>0</v>
      </c>
      <c r="N40" s="10">
        <f t="shared" si="38"/>
        <v>0</v>
      </c>
      <c r="O40" s="14"/>
      <c r="P40" s="8">
        <f t="shared" si="29"/>
        <v>0</v>
      </c>
      <c r="Q40" s="14"/>
      <c r="R40" s="8">
        <f t="shared" si="30"/>
        <v>0</v>
      </c>
      <c r="S40" s="10">
        <f t="shared" si="39"/>
        <v>0</v>
      </c>
      <c r="T40" s="11">
        <f t="shared" si="40"/>
        <v>0</v>
      </c>
      <c r="U40" s="14"/>
      <c r="V40" s="14"/>
      <c r="W40" s="8">
        <f t="shared" si="31"/>
        <v>0</v>
      </c>
      <c r="X40" s="14"/>
      <c r="Y40" s="8">
        <f t="shared" si="19"/>
        <v>0</v>
      </c>
      <c r="Z40" s="14"/>
      <c r="AA40" s="14"/>
      <c r="AB40" s="8">
        <f t="shared" si="41"/>
        <v>0</v>
      </c>
      <c r="AC40" s="11">
        <f t="shared" si="42"/>
        <v>0</v>
      </c>
      <c r="AD40" s="19" t="s">
        <v>45</v>
      </c>
      <c r="AE40" s="8">
        <f t="shared" si="43"/>
        <v>2</v>
      </c>
      <c r="AF40" s="19"/>
      <c r="AG40" s="8">
        <f t="shared" si="44"/>
        <v>0</v>
      </c>
      <c r="AH40" s="19" t="s">
        <v>44</v>
      </c>
      <c r="AI40" s="9">
        <f t="shared" si="45"/>
        <v>3</v>
      </c>
      <c r="AJ40" s="11">
        <f t="shared" si="46"/>
        <v>5</v>
      </c>
      <c r="AK40" s="12">
        <f t="shared" si="47"/>
        <v>5</v>
      </c>
    </row>
    <row r="41" spans="1:37" s="1" customFormat="1" ht="24" customHeight="1" thickBot="1" x14ac:dyDescent="0.3">
      <c r="A41" s="25">
        <v>37</v>
      </c>
      <c r="B41" s="26" t="s">
        <v>141</v>
      </c>
      <c r="C41" s="26" t="s">
        <v>136</v>
      </c>
      <c r="D41" s="26" t="s">
        <v>79</v>
      </c>
      <c r="E41" s="24" t="s">
        <v>51</v>
      </c>
      <c r="F41" s="23" t="s">
        <v>54</v>
      </c>
      <c r="G41" s="8">
        <f t="shared" si="33"/>
        <v>0</v>
      </c>
      <c r="H41" s="13" t="b">
        <f t="shared" si="34"/>
        <v>0</v>
      </c>
      <c r="I41" s="14" t="s">
        <v>44</v>
      </c>
      <c r="J41" s="8">
        <f t="shared" si="35"/>
        <v>3</v>
      </c>
      <c r="K41" s="13" t="b">
        <f t="shared" si="36"/>
        <v>1</v>
      </c>
      <c r="L41" s="23" t="s">
        <v>54</v>
      </c>
      <c r="M41" s="8">
        <f t="shared" si="37"/>
        <v>0</v>
      </c>
      <c r="N41" s="10">
        <f t="shared" si="38"/>
        <v>3</v>
      </c>
      <c r="O41" s="14"/>
      <c r="P41" s="8">
        <f t="shared" si="29"/>
        <v>0</v>
      </c>
      <c r="Q41" s="14"/>
      <c r="R41" s="8">
        <f t="shared" si="30"/>
        <v>0</v>
      </c>
      <c r="S41" s="10">
        <f t="shared" si="39"/>
        <v>0</v>
      </c>
      <c r="T41" s="11">
        <f t="shared" si="40"/>
        <v>3</v>
      </c>
      <c r="U41" s="14"/>
      <c r="V41" s="14"/>
      <c r="W41" s="8">
        <f t="shared" si="31"/>
        <v>0</v>
      </c>
      <c r="X41" s="14"/>
      <c r="Y41" s="8">
        <f t="shared" si="19"/>
        <v>0</v>
      </c>
      <c r="Z41" s="14"/>
      <c r="AA41" s="14"/>
      <c r="AB41" s="8">
        <f t="shared" si="41"/>
        <v>0</v>
      </c>
      <c r="AC41" s="11">
        <f t="shared" si="42"/>
        <v>0</v>
      </c>
      <c r="AD41" s="19" t="s">
        <v>53</v>
      </c>
      <c r="AE41" s="8">
        <f t="shared" si="43"/>
        <v>1</v>
      </c>
      <c r="AF41" s="19"/>
      <c r="AG41" s="8">
        <f t="shared" si="44"/>
        <v>0</v>
      </c>
      <c r="AH41" s="19" t="s">
        <v>44</v>
      </c>
      <c r="AI41" s="9">
        <f t="shared" si="45"/>
        <v>3</v>
      </c>
      <c r="AJ41" s="11">
        <f t="shared" si="46"/>
        <v>4</v>
      </c>
      <c r="AK41" s="12">
        <f t="shared" si="47"/>
        <v>7</v>
      </c>
    </row>
    <row r="42" spans="1:37" s="1" customFormat="1" ht="24" customHeight="1" thickBot="1" x14ac:dyDescent="0.3">
      <c r="A42" s="25">
        <v>38</v>
      </c>
      <c r="B42" s="26" t="s">
        <v>305</v>
      </c>
      <c r="C42" s="26" t="s">
        <v>210</v>
      </c>
      <c r="D42" s="26" t="s">
        <v>306</v>
      </c>
      <c r="E42" s="24" t="s">
        <v>51</v>
      </c>
      <c r="F42" s="23" t="s">
        <v>54</v>
      </c>
      <c r="G42" s="8">
        <f t="shared" si="33"/>
        <v>0</v>
      </c>
      <c r="H42" s="13" t="b">
        <f t="shared" si="34"/>
        <v>0</v>
      </c>
      <c r="I42" s="14" t="s">
        <v>44</v>
      </c>
      <c r="J42" s="8">
        <f t="shared" si="35"/>
        <v>3</v>
      </c>
      <c r="K42" s="13" t="b">
        <f t="shared" si="36"/>
        <v>1</v>
      </c>
      <c r="L42" s="23" t="s">
        <v>54</v>
      </c>
      <c r="M42" s="8">
        <f t="shared" si="37"/>
        <v>0</v>
      </c>
      <c r="N42" s="10">
        <f t="shared" si="38"/>
        <v>3</v>
      </c>
      <c r="O42" s="14"/>
      <c r="P42" s="8">
        <f t="shared" si="29"/>
        <v>0</v>
      </c>
      <c r="Q42" s="14"/>
      <c r="R42" s="8">
        <f t="shared" si="30"/>
        <v>0</v>
      </c>
      <c r="S42" s="10">
        <f t="shared" si="39"/>
        <v>0</v>
      </c>
      <c r="T42" s="11">
        <f t="shared" si="40"/>
        <v>3</v>
      </c>
      <c r="U42" s="14"/>
      <c r="V42" s="14"/>
      <c r="W42" s="8">
        <f t="shared" si="31"/>
        <v>0</v>
      </c>
      <c r="X42" s="14"/>
      <c r="Y42" s="8">
        <f t="shared" si="19"/>
        <v>0</v>
      </c>
      <c r="Z42" s="14"/>
      <c r="AA42" s="14"/>
      <c r="AB42" s="8">
        <f t="shared" si="41"/>
        <v>0</v>
      </c>
      <c r="AC42" s="11">
        <f t="shared" si="42"/>
        <v>0</v>
      </c>
      <c r="AD42" s="19" t="s">
        <v>45</v>
      </c>
      <c r="AE42" s="8">
        <f t="shared" si="43"/>
        <v>2</v>
      </c>
      <c r="AF42" s="19" t="s">
        <v>53</v>
      </c>
      <c r="AG42" s="8">
        <f t="shared" si="44"/>
        <v>0.5</v>
      </c>
      <c r="AH42" s="19" t="s">
        <v>75</v>
      </c>
      <c r="AI42" s="9">
        <f t="shared" si="45"/>
        <v>0</v>
      </c>
      <c r="AJ42" s="11">
        <f t="shared" si="46"/>
        <v>2.5</v>
      </c>
      <c r="AK42" s="12">
        <f t="shared" si="47"/>
        <v>5.5</v>
      </c>
    </row>
    <row r="43" spans="1:37" s="1" customFormat="1" ht="24" customHeight="1" thickBot="1" x14ac:dyDescent="0.3">
      <c r="A43" s="25">
        <v>39</v>
      </c>
      <c r="B43" s="26" t="s">
        <v>310</v>
      </c>
      <c r="C43" s="26" t="s">
        <v>134</v>
      </c>
      <c r="D43" s="26" t="s">
        <v>184</v>
      </c>
      <c r="E43" s="24" t="s">
        <v>51</v>
      </c>
      <c r="F43" s="23" t="s">
        <v>54</v>
      </c>
      <c r="G43" s="8">
        <f t="shared" si="33"/>
        <v>0</v>
      </c>
      <c r="H43" s="13" t="b">
        <f t="shared" si="34"/>
        <v>0</v>
      </c>
      <c r="I43" s="14" t="s">
        <v>81</v>
      </c>
      <c r="J43" s="8">
        <f t="shared" si="35"/>
        <v>5</v>
      </c>
      <c r="K43" s="13" t="b">
        <f t="shared" si="36"/>
        <v>0</v>
      </c>
      <c r="L43" s="23" t="s">
        <v>54</v>
      </c>
      <c r="M43" s="8">
        <f t="shared" si="37"/>
        <v>0</v>
      </c>
      <c r="N43" s="10">
        <f t="shared" si="38"/>
        <v>5</v>
      </c>
      <c r="O43" s="14"/>
      <c r="P43" s="8">
        <f t="shared" si="29"/>
        <v>0</v>
      </c>
      <c r="Q43" s="14"/>
      <c r="R43" s="8">
        <f t="shared" si="30"/>
        <v>0</v>
      </c>
      <c r="S43" s="10">
        <f t="shared" si="39"/>
        <v>0</v>
      </c>
      <c r="T43" s="11">
        <f t="shared" si="40"/>
        <v>5</v>
      </c>
      <c r="U43" s="14"/>
      <c r="V43" s="14"/>
      <c r="W43" s="8">
        <f t="shared" si="31"/>
        <v>0</v>
      </c>
      <c r="X43" s="14"/>
      <c r="Y43" s="8">
        <f t="shared" si="19"/>
        <v>0</v>
      </c>
      <c r="Z43" s="14"/>
      <c r="AA43" s="14"/>
      <c r="AB43" s="8">
        <f t="shared" si="41"/>
        <v>0</v>
      </c>
      <c r="AC43" s="11">
        <f t="shared" si="42"/>
        <v>0</v>
      </c>
      <c r="AD43" s="19" t="s">
        <v>45</v>
      </c>
      <c r="AE43" s="8">
        <f t="shared" si="43"/>
        <v>2</v>
      </c>
      <c r="AF43" s="19"/>
      <c r="AG43" s="8">
        <f t="shared" si="44"/>
        <v>0</v>
      </c>
      <c r="AH43" s="19" t="s">
        <v>44</v>
      </c>
      <c r="AI43" s="9">
        <f t="shared" si="45"/>
        <v>3</v>
      </c>
      <c r="AJ43" s="11">
        <f t="shared" si="46"/>
        <v>5</v>
      </c>
      <c r="AK43" s="12">
        <f t="shared" si="47"/>
        <v>10</v>
      </c>
    </row>
    <row r="44" spans="1:37" s="1" customFormat="1" ht="24" customHeight="1" thickBot="1" x14ac:dyDescent="0.3">
      <c r="A44" s="25">
        <v>40</v>
      </c>
      <c r="B44" s="26" t="s">
        <v>265</v>
      </c>
      <c r="C44" s="26" t="s">
        <v>47</v>
      </c>
      <c r="D44" s="26" t="s">
        <v>42</v>
      </c>
      <c r="E44" s="24" t="s">
        <v>51</v>
      </c>
      <c r="F44" s="23" t="s">
        <v>54</v>
      </c>
      <c r="G44" s="8">
        <f t="shared" si="33"/>
        <v>0</v>
      </c>
      <c r="H44" s="13" t="b">
        <f t="shared" si="34"/>
        <v>0</v>
      </c>
      <c r="I44" s="14" t="s">
        <v>44</v>
      </c>
      <c r="J44" s="8">
        <f t="shared" si="35"/>
        <v>3</v>
      </c>
      <c r="K44" s="13" t="b">
        <f t="shared" si="36"/>
        <v>1</v>
      </c>
      <c r="L44" s="23" t="s">
        <v>54</v>
      </c>
      <c r="M44" s="8">
        <f t="shared" si="37"/>
        <v>0</v>
      </c>
      <c r="N44" s="10">
        <f t="shared" si="38"/>
        <v>3</v>
      </c>
      <c r="O44" s="14"/>
      <c r="P44" s="8">
        <f t="shared" si="29"/>
        <v>0</v>
      </c>
      <c r="Q44" s="14"/>
      <c r="R44" s="8">
        <f t="shared" si="30"/>
        <v>0</v>
      </c>
      <c r="S44" s="10">
        <f t="shared" si="39"/>
        <v>0</v>
      </c>
      <c r="T44" s="11">
        <f t="shared" si="40"/>
        <v>3</v>
      </c>
      <c r="U44" s="14"/>
      <c r="V44" s="14"/>
      <c r="W44" s="8">
        <f t="shared" si="31"/>
        <v>0</v>
      </c>
      <c r="X44" s="14"/>
      <c r="Y44" s="8">
        <f t="shared" si="19"/>
        <v>0</v>
      </c>
      <c r="Z44" s="14"/>
      <c r="AA44" s="14"/>
      <c r="AB44" s="8">
        <f t="shared" si="41"/>
        <v>0</v>
      </c>
      <c r="AC44" s="11">
        <f t="shared" si="42"/>
        <v>0</v>
      </c>
      <c r="AD44" s="19" t="s">
        <v>45</v>
      </c>
      <c r="AE44" s="8">
        <f t="shared" si="43"/>
        <v>2</v>
      </c>
      <c r="AF44" s="19"/>
      <c r="AG44" s="8">
        <f t="shared" si="44"/>
        <v>0</v>
      </c>
      <c r="AH44" s="19" t="s">
        <v>44</v>
      </c>
      <c r="AI44" s="9">
        <f t="shared" si="45"/>
        <v>3</v>
      </c>
      <c r="AJ44" s="11">
        <f t="shared" si="46"/>
        <v>5</v>
      </c>
      <c r="AK44" s="12">
        <f t="shared" si="47"/>
        <v>8</v>
      </c>
    </row>
    <row r="45" spans="1:37" s="1" customFormat="1" ht="24" customHeight="1" thickBot="1" x14ac:dyDescent="0.3">
      <c r="A45" s="25">
        <v>41</v>
      </c>
      <c r="B45" s="26" t="s">
        <v>160</v>
      </c>
      <c r="C45" s="26" t="s">
        <v>161</v>
      </c>
      <c r="D45" s="26" t="s">
        <v>99</v>
      </c>
      <c r="E45" s="24" t="s">
        <v>51</v>
      </c>
      <c r="F45" s="23" t="s">
        <v>54</v>
      </c>
      <c r="G45" s="8">
        <f t="shared" si="33"/>
        <v>0</v>
      </c>
      <c r="H45" s="13" t="b">
        <f t="shared" si="34"/>
        <v>0</v>
      </c>
      <c r="I45" s="23" t="s">
        <v>54</v>
      </c>
      <c r="J45" s="8">
        <f t="shared" si="35"/>
        <v>0</v>
      </c>
      <c r="K45" s="13" t="b">
        <f t="shared" si="36"/>
        <v>0</v>
      </c>
      <c r="L45" s="14" t="s">
        <v>44</v>
      </c>
      <c r="M45" s="8">
        <f t="shared" si="37"/>
        <v>3</v>
      </c>
      <c r="N45" s="10">
        <f t="shared" si="38"/>
        <v>3</v>
      </c>
      <c r="O45" s="14"/>
      <c r="P45" s="8">
        <v>1.5</v>
      </c>
      <c r="Q45" s="14"/>
      <c r="R45" s="8">
        <v>2.02</v>
      </c>
      <c r="S45" s="10">
        <f t="shared" si="39"/>
        <v>3.52</v>
      </c>
      <c r="T45" s="11">
        <f t="shared" si="40"/>
        <v>6.52</v>
      </c>
      <c r="U45" s="14"/>
      <c r="V45" s="14"/>
      <c r="W45" s="8">
        <v>3</v>
      </c>
      <c r="X45" s="14"/>
      <c r="Y45" s="8">
        <f t="shared" si="19"/>
        <v>0</v>
      </c>
      <c r="Z45" s="14"/>
      <c r="AA45" s="14"/>
      <c r="AB45" s="8">
        <v>4</v>
      </c>
      <c r="AC45" s="11">
        <f t="shared" si="42"/>
        <v>7</v>
      </c>
      <c r="AD45" s="19"/>
      <c r="AE45" s="8">
        <f t="shared" si="43"/>
        <v>0</v>
      </c>
      <c r="AF45" s="19"/>
      <c r="AG45" s="8">
        <f t="shared" si="44"/>
        <v>0</v>
      </c>
      <c r="AH45" s="19" t="s">
        <v>44</v>
      </c>
      <c r="AI45" s="9">
        <f t="shared" si="45"/>
        <v>3</v>
      </c>
      <c r="AJ45" s="11">
        <f t="shared" si="46"/>
        <v>3</v>
      </c>
      <c r="AK45" s="12">
        <f t="shared" si="47"/>
        <v>16.52</v>
      </c>
    </row>
    <row r="46" spans="1:37" s="1" customFormat="1" ht="24" customHeight="1" thickBot="1" x14ac:dyDescent="0.3">
      <c r="A46" s="25">
        <v>42</v>
      </c>
      <c r="B46" s="26" t="s">
        <v>282</v>
      </c>
      <c r="C46" s="26" t="s">
        <v>283</v>
      </c>
      <c r="D46" s="26" t="s">
        <v>187</v>
      </c>
      <c r="E46" s="24" t="s">
        <v>51</v>
      </c>
      <c r="F46" s="23" t="s">
        <v>54</v>
      </c>
      <c r="G46" s="8">
        <f t="shared" si="33"/>
        <v>0</v>
      </c>
      <c r="H46" s="13" t="b">
        <f t="shared" si="34"/>
        <v>0</v>
      </c>
      <c r="I46" s="14" t="s">
        <v>44</v>
      </c>
      <c r="J46" s="8">
        <f t="shared" si="35"/>
        <v>3</v>
      </c>
      <c r="K46" s="13" t="b">
        <f t="shared" si="36"/>
        <v>1</v>
      </c>
      <c r="L46" s="23" t="s">
        <v>54</v>
      </c>
      <c r="M46" s="8">
        <f t="shared" si="37"/>
        <v>0</v>
      </c>
      <c r="N46" s="10">
        <f t="shared" si="38"/>
        <v>3</v>
      </c>
      <c r="O46" s="14"/>
      <c r="P46" s="8">
        <v>1.5</v>
      </c>
      <c r="Q46" s="14"/>
      <c r="R46" s="8">
        <v>0.56000000000000005</v>
      </c>
      <c r="S46" s="10">
        <f t="shared" si="39"/>
        <v>2.06</v>
      </c>
      <c r="T46" s="11">
        <f t="shared" si="40"/>
        <v>5.0600000000000005</v>
      </c>
      <c r="U46" s="14"/>
      <c r="V46" s="14"/>
      <c r="W46" s="8">
        <v>1</v>
      </c>
      <c r="X46" s="14"/>
      <c r="Y46" s="8">
        <f t="shared" si="19"/>
        <v>0</v>
      </c>
      <c r="Z46" s="14"/>
      <c r="AA46" s="14"/>
      <c r="AB46" s="8">
        <v>4</v>
      </c>
      <c r="AC46" s="11">
        <f t="shared" si="42"/>
        <v>5</v>
      </c>
      <c r="AD46" s="19" t="s">
        <v>53</v>
      </c>
      <c r="AE46" s="8">
        <f t="shared" si="43"/>
        <v>1</v>
      </c>
      <c r="AF46" s="19"/>
      <c r="AG46" s="8">
        <f t="shared" si="44"/>
        <v>0</v>
      </c>
      <c r="AH46" s="19" t="s">
        <v>44</v>
      </c>
      <c r="AI46" s="9">
        <f t="shared" si="45"/>
        <v>3</v>
      </c>
      <c r="AJ46" s="11">
        <f t="shared" si="46"/>
        <v>4</v>
      </c>
      <c r="AK46" s="12">
        <f t="shared" si="47"/>
        <v>14.06</v>
      </c>
    </row>
    <row r="47" spans="1:37" s="1" customFormat="1" ht="24" customHeight="1" thickBot="1" x14ac:dyDescent="0.3">
      <c r="A47" s="25">
        <v>43</v>
      </c>
      <c r="B47" s="26" t="s">
        <v>271</v>
      </c>
      <c r="C47" s="26" t="s">
        <v>272</v>
      </c>
      <c r="D47" s="26" t="s">
        <v>79</v>
      </c>
      <c r="E47" s="24" t="s">
        <v>51</v>
      </c>
      <c r="F47" s="23" t="s">
        <v>54</v>
      </c>
      <c r="G47" s="8">
        <f t="shared" si="33"/>
        <v>0</v>
      </c>
      <c r="H47" s="13" t="b">
        <f t="shared" si="34"/>
        <v>0</v>
      </c>
      <c r="I47" s="14" t="s">
        <v>44</v>
      </c>
      <c r="J47" s="8">
        <f t="shared" si="35"/>
        <v>3</v>
      </c>
      <c r="K47" s="13" t="b">
        <f t="shared" si="36"/>
        <v>1</v>
      </c>
      <c r="L47" s="23" t="s">
        <v>54</v>
      </c>
      <c r="M47" s="8">
        <f t="shared" si="37"/>
        <v>0</v>
      </c>
      <c r="N47" s="10">
        <f t="shared" si="38"/>
        <v>3</v>
      </c>
      <c r="O47" s="14"/>
      <c r="P47" s="8">
        <f t="shared" ref="P47:P63" si="48">IF(0.5*O47/15&lt;=5,0.5*O47/15,5)</f>
        <v>0</v>
      </c>
      <c r="Q47" s="14"/>
      <c r="R47" s="8">
        <f t="shared" ref="R47:R63" si="49">IF(0.5*Q47/25&lt;=3,0.5*Q47/25,3)</f>
        <v>0</v>
      </c>
      <c r="S47" s="10">
        <f t="shared" si="39"/>
        <v>0</v>
      </c>
      <c r="T47" s="11">
        <f t="shared" si="40"/>
        <v>3</v>
      </c>
      <c r="U47" s="14"/>
      <c r="V47" s="14"/>
      <c r="W47" s="8">
        <f t="shared" ref="W47:W63" si="50">IF(0.25*(U47*4+QUOTIENT(V47,3))&lt;7,0.25*(U47*4+QUOTIENT(V47,3)),7)</f>
        <v>0</v>
      </c>
      <c r="X47" s="14"/>
      <c r="Y47" s="8">
        <f t="shared" si="19"/>
        <v>0</v>
      </c>
      <c r="Z47" s="14"/>
      <c r="AA47" s="14"/>
      <c r="AB47" s="8">
        <f t="shared" ref="AB47:AB63" si="51">IF(Z47*12+AA47&lt;96,0,IF((Z47-8)+0.25*QUOTIENT(AA47,3)&lt;4,(Z47-8)+0.25*QUOTIENT(AA47,3),4))</f>
        <v>0</v>
      </c>
      <c r="AC47" s="11">
        <f t="shared" si="42"/>
        <v>0</v>
      </c>
      <c r="AD47" s="19" t="s">
        <v>45</v>
      </c>
      <c r="AE47" s="8">
        <f t="shared" si="43"/>
        <v>2</v>
      </c>
      <c r="AF47" s="19" t="s">
        <v>52</v>
      </c>
      <c r="AG47" s="8">
        <f t="shared" si="44"/>
        <v>0.75</v>
      </c>
      <c r="AH47" s="19" t="s">
        <v>75</v>
      </c>
      <c r="AI47" s="9">
        <f t="shared" si="45"/>
        <v>0</v>
      </c>
      <c r="AJ47" s="11">
        <f t="shared" si="46"/>
        <v>2.75</v>
      </c>
      <c r="AK47" s="12">
        <f t="shared" si="47"/>
        <v>5.75</v>
      </c>
    </row>
    <row r="48" spans="1:37" s="1" customFormat="1" ht="24" customHeight="1" thickBot="1" x14ac:dyDescent="0.3">
      <c r="A48" s="25">
        <v>44</v>
      </c>
      <c r="B48" s="26" t="s">
        <v>165</v>
      </c>
      <c r="C48" s="26" t="s">
        <v>77</v>
      </c>
      <c r="D48" s="26" t="s">
        <v>48</v>
      </c>
      <c r="E48" s="24" t="s">
        <v>51</v>
      </c>
      <c r="F48" s="23" t="s">
        <v>54</v>
      </c>
      <c r="G48" s="8">
        <f t="shared" si="33"/>
        <v>0</v>
      </c>
      <c r="H48" s="13" t="b">
        <f t="shared" si="34"/>
        <v>0</v>
      </c>
      <c r="I48" s="23" t="s">
        <v>54</v>
      </c>
      <c r="J48" s="8">
        <f t="shared" si="35"/>
        <v>0</v>
      </c>
      <c r="K48" s="13" t="b">
        <f t="shared" si="36"/>
        <v>0</v>
      </c>
      <c r="L48" s="23" t="s">
        <v>54</v>
      </c>
      <c r="M48" s="8">
        <f t="shared" si="37"/>
        <v>0</v>
      </c>
      <c r="N48" s="10">
        <f t="shared" si="38"/>
        <v>0</v>
      </c>
      <c r="O48" s="14"/>
      <c r="P48" s="8">
        <f t="shared" si="48"/>
        <v>0</v>
      </c>
      <c r="Q48" s="14"/>
      <c r="R48" s="8">
        <f t="shared" si="49"/>
        <v>0</v>
      </c>
      <c r="S48" s="10">
        <f t="shared" si="39"/>
        <v>0</v>
      </c>
      <c r="T48" s="11">
        <f t="shared" si="40"/>
        <v>0</v>
      </c>
      <c r="U48" s="14"/>
      <c r="V48" s="14"/>
      <c r="W48" s="8">
        <f t="shared" si="50"/>
        <v>0</v>
      </c>
      <c r="X48" s="14"/>
      <c r="Y48" s="8">
        <f t="shared" si="19"/>
        <v>0</v>
      </c>
      <c r="Z48" s="14"/>
      <c r="AA48" s="14"/>
      <c r="AB48" s="8">
        <f t="shared" si="51"/>
        <v>0</v>
      </c>
      <c r="AC48" s="11">
        <f t="shared" si="42"/>
        <v>0</v>
      </c>
      <c r="AD48" s="19" t="s">
        <v>53</v>
      </c>
      <c r="AE48" s="8">
        <f t="shared" si="43"/>
        <v>1</v>
      </c>
      <c r="AF48" s="19"/>
      <c r="AG48" s="8">
        <f t="shared" si="44"/>
        <v>0</v>
      </c>
      <c r="AH48" s="19" t="s">
        <v>44</v>
      </c>
      <c r="AI48" s="9">
        <f t="shared" si="45"/>
        <v>3</v>
      </c>
      <c r="AJ48" s="11">
        <f t="shared" si="46"/>
        <v>4</v>
      </c>
      <c r="AK48" s="12">
        <f t="shared" si="47"/>
        <v>4</v>
      </c>
    </row>
    <row r="49" spans="1:37" s="1" customFormat="1" ht="24" customHeight="1" thickBot="1" x14ac:dyDescent="0.3">
      <c r="A49" s="25">
        <v>45</v>
      </c>
      <c r="B49" s="26" t="s">
        <v>262</v>
      </c>
      <c r="C49" s="26" t="s">
        <v>263</v>
      </c>
      <c r="D49" s="26" t="s">
        <v>264</v>
      </c>
      <c r="E49" s="24" t="s">
        <v>51</v>
      </c>
      <c r="F49" s="23" t="s">
        <v>54</v>
      </c>
      <c r="G49" s="8">
        <f t="shared" si="33"/>
        <v>0</v>
      </c>
      <c r="H49" s="13" t="b">
        <f t="shared" si="34"/>
        <v>0</v>
      </c>
      <c r="I49" s="14" t="s">
        <v>44</v>
      </c>
      <c r="J49" s="8">
        <f t="shared" si="35"/>
        <v>3</v>
      </c>
      <c r="K49" s="13" t="b">
        <f t="shared" si="36"/>
        <v>1</v>
      </c>
      <c r="L49" s="23" t="s">
        <v>54</v>
      </c>
      <c r="M49" s="8">
        <f t="shared" si="37"/>
        <v>0</v>
      </c>
      <c r="N49" s="10">
        <f t="shared" si="38"/>
        <v>3</v>
      </c>
      <c r="O49" s="14"/>
      <c r="P49" s="8">
        <f t="shared" si="48"/>
        <v>0</v>
      </c>
      <c r="Q49" s="14"/>
      <c r="R49" s="8">
        <f t="shared" si="49"/>
        <v>0</v>
      </c>
      <c r="S49" s="10">
        <f t="shared" si="39"/>
        <v>0</v>
      </c>
      <c r="T49" s="11">
        <f t="shared" si="40"/>
        <v>3</v>
      </c>
      <c r="U49" s="14"/>
      <c r="V49" s="14"/>
      <c r="W49" s="8">
        <f t="shared" si="50"/>
        <v>0</v>
      </c>
      <c r="X49" s="14"/>
      <c r="Y49" s="8">
        <f t="shared" si="19"/>
        <v>0</v>
      </c>
      <c r="Z49" s="14"/>
      <c r="AA49" s="14"/>
      <c r="AB49" s="8">
        <f t="shared" si="51"/>
        <v>0</v>
      </c>
      <c r="AC49" s="11">
        <f t="shared" si="42"/>
        <v>0</v>
      </c>
      <c r="AD49" s="19" t="s">
        <v>53</v>
      </c>
      <c r="AE49" s="8">
        <f t="shared" si="43"/>
        <v>1</v>
      </c>
      <c r="AF49" s="19"/>
      <c r="AG49" s="8">
        <f t="shared" si="44"/>
        <v>0</v>
      </c>
      <c r="AH49" s="19" t="s">
        <v>44</v>
      </c>
      <c r="AI49" s="9">
        <f t="shared" si="45"/>
        <v>3</v>
      </c>
      <c r="AJ49" s="11">
        <f t="shared" si="46"/>
        <v>4</v>
      </c>
      <c r="AK49" s="12">
        <f t="shared" si="47"/>
        <v>7</v>
      </c>
    </row>
    <row r="50" spans="1:37" s="1" customFormat="1" ht="24" customHeight="1" thickBot="1" x14ac:dyDescent="0.3">
      <c r="A50" s="25">
        <v>46</v>
      </c>
      <c r="B50" s="26" t="s">
        <v>240</v>
      </c>
      <c r="C50" s="26" t="s">
        <v>102</v>
      </c>
      <c r="D50" s="26" t="s">
        <v>241</v>
      </c>
      <c r="E50" s="24" t="s">
        <v>51</v>
      </c>
      <c r="F50" s="23" t="s">
        <v>54</v>
      </c>
      <c r="G50" s="8">
        <f t="shared" si="33"/>
        <v>0</v>
      </c>
      <c r="H50" s="13" t="b">
        <f t="shared" si="34"/>
        <v>0</v>
      </c>
      <c r="I50" s="14" t="s">
        <v>81</v>
      </c>
      <c r="J50" s="8">
        <f t="shared" si="35"/>
        <v>5</v>
      </c>
      <c r="K50" s="13" t="b">
        <f t="shared" si="36"/>
        <v>0</v>
      </c>
      <c r="L50" s="14" t="s">
        <v>44</v>
      </c>
      <c r="M50" s="8">
        <f t="shared" si="37"/>
        <v>3</v>
      </c>
      <c r="N50" s="10">
        <f t="shared" si="38"/>
        <v>8</v>
      </c>
      <c r="O50" s="14"/>
      <c r="P50" s="8">
        <f t="shared" si="48"/>
        <v>0</v>
      </c>
      <c r="Q50" s="14"/>
      <c r="R50" s="8">
        <f t="shared" si="49"/>
        <v>0</v>
      </c>
      <c r="S50" s="10">
        <f t="shared" si="39"/>
        <v>0</v>
      </c>
      <c r="T50" s="11">
        <f t="shared" si="40"/>
        <v>8</v>
      </c>
      <c r="U50" s="14"/>
      <c r="V50" s="14"/>
      <c r="W50" s="8">
        <f t="shared" si="50"/>
        <v>0</v>
      </c>
      <c r="X50" s="14"/>
      <c r="Y50" s="8">
        <f t="shared" si="19"/>
        <v>0</v>
      </c>
      <c r="Z50" s="14"/>
      <c r="AA50" s="14"/>
      <c r="AB50" s="8">
        <f t="shared" si="51"/>
        <v>0</v>
      </c>
      <c r="AC50" s="11">
        <f t="shared" si="42"/>
        <v>0</v>
      </c>
      <c r="AD50" s="19"/>
      <c r="AE50" s="8">
        <f t="shared" si="43"/>
        <v>0</v>
      </c>
      <c r="AF50" s="19"/>
      <c r="AG50" s="8">
        <f t="shared" si="44"/>
        <v>0</v>
      </c>
      <c r="AH50" s="19" t="s">
        <v>44</v>
      </c>
      <c r="AI50" s="9">
        <f t="shared" si="45"/>
        <v>3</v>
      </c>
      <c r="AJ50" s="11">
        <f t="shared" si="46"/>
        <v>3</v>
      </c>
      <c r="AK50" s="12">
        <f t="shared" si="47"/>
        <v>11</v>
      </c>
    </row>
    <row r="51" spans="1:37" s="1" customFormat="1" ht="24" customHeight="1" thickBot="1" x14ac:dyDescent="0.3">
      <c r="A51" s="25">
        <v>47</v>
      </c>
      <c r="B51" s="26" t="s">
        <v>219</v>
      </c>
      <c r="C51" s="26" t="s">
        <v>220</v>
      </c>
      <c r="D51" s="26" t="s">
        <v>221</v>
      </c>
      <c r="E51" s="24" t="s">
        <v>64</v>
      </c>
      <c r="F51" s="23" t="s">
        <v>54</v>
      </c>
      <c r="G51" s="8">
        <f t="shared" si="33"/>
        <v>0</v>
      </c>
      <c r="H51" s="13" t="b">
        <f t="shared" si="34"/>
        <v>0</v>
      </c>
      <c r="I51" s="14" t="s">
        <v>44</v>
      </c>
      <c r="J51" s="8">
        <f t="shared" si="35"/>
        <v>3</v>
      </c>
      <c r="K51" s="13" t="b">
        <f t="shared" si="36"/>
        <v>1</v>
      </c>
      <c r="L51" s="23" t="s">
        <v>54</v>
      </c>
      <c r="M51" s="8">
        <f t="shared" si="37"/>
        <v>0</v>
      </c>
      <c r="N51" s="10">
        <f t="shared" si="38"/>
        <v>3</v>
      </c>
      <c r="O51" s="14"/>
      <c r="P51" s="8">
        <f t="shared" si="48"/>
        <v>0</v>
      </c>
      <c r="Q51" s="14"/>
      <c r="R51" s="8">
        <f t="shared" si="49"/>
        <v>0</v>
      </c>
      <c r="S51" s="10">
        <f t="shared" si="39"/>
        <v>0</v>
      </c>
      <c r="T51" s="11">
        <f t="shared" si="40"/>
        <v>3</v>
      </c>
      <c r="U51" s="14"/>
      <c r="V51" s="14"/>
      <c r="W51" s="8">
        <f t="shared" si="50"/>
        <v>0</v>
      </c>
      <c r="X51" s="14"/>
      <c r="Y51" s="8">
        <f t="shared" si="19"/>
        <v>0</v>
      </c>
      <c r="Z51" s="14"/>
      <c r="AA51" s="14"/>
      <c r="AB51" s="8">
        <f t="shared" si="51"/>
        <v>0</v>
      </c>
      <c r="AC51" s="11">
        <f t="shared" si="42"/>
        <v>0</v>
      </c>
      <c r="AD51" s="19" t="s">
        <v>53</v>
      </c>
      <c r="AE51" s="8">
        <f t="shared" si="43"/>
        <v>1</v>
      </c>
      <c r="AF51" s="19"/>
      <c r="AG51" s="8">
        <f t="shared" si="44"/>
        <v>0</v>
      </c>
      <c r="AH51" s="19" t="s">
        <v>44</v>
      </c>
      <c r="AI51" s="9">
        <f t="shared" si="45"/>
        <v>3</v>
      </c>
      <c r="AJ51" s="11">
        <f t="shared" si="46"/>
        <v>4</v>
      </c>
      <c r="AK51" s="12">
        <f t="shared" si="47"/>
        <v>7</v>
      </c>
    </row>
    <row r="52" spans="1:37" s="1" customFormat="1" ht="24" customHeight="1" thickBot="1" x14ac:dyDescent="0.3">
      <c r="A52" s="25">
        <v>48</v>
      </c>
      <c r="B52" s="26" t="s">
        <v>61</v>
      </c>
      <c r="C52" s="26" t="s">
        <v>62</v>
      </c>
      <c r="D52" s="26" t="s">
        <v>63</v>
      </c>
      <c r="E52" s="24" t="s">
        <v>64</v>
      </c>
      <c r="F52" s="23" t="s">
        <v>54</v>
      </c>
      <c r="G52" s="8">
        <f t="shared" si="33"/>
        <v>0</v>
      </c>
      <c r="H52" s="13" t="b">
        <f t="shared" si="34"/>
        <v>0</v>
      </c>
      <c r="I52" s="23" t="s">
        <v>54</v>
      </c>
      <c r="J52" s="8">
        <f t="shared" si="35"/>
        <v>0</v>
      </c>
      <c r="K52" s="13" t="b">
        <f t="shared" si="36"/>
        <v>0</v>
      </c>
      <c r="L52" s="23" t="s">
        <v>54</v>
      </c>
      <c r="M52" s="8">
        <f t="shared" si="37"/>
        <v>0</v>
      </c>
      <c r="N52" s="10">
        <f t="shared" si="38"/>
        <v>0</v>
      </c>
      <c r="O52" s="14"/>
      <c r="P52" s="8">
        <f t="shared" si="48"/>
        <v>0</v>
      </c>
      <c r="Q52" s="14"/>
      <c r="R52" s="8">
        <f t="shared" si="49"/>
        <v>0</v>
      </c>
      <c r="S52" s="10">
        <f t="shared" si="39"/>
        <v>0</v>
      </c>
      <c r="T52" s="11">
        <f t="shared" si="40"/>
        <v>0</v>
      </c>
      <c r="U52" s="14"/>
      <c r="V52" s="14"/>
      <c r="W52" s="8">
        <f t="shared" si="50"/>
        <v>0</v>
      </c>
      <c r="X52" s="14"/>
      <c r="Y52" s="8">
        <f t="shared" si="19"/>
        <v>0</v>
      </c>
      <c r="Z52" s="14"/>
      <c r="AA52" s="14"/>
      <c r="AB52" s="8">
        <f t="shared" si="51"/>
        <v>0</v>
      </c>
      <c r="AC52" s="11">
        <f t="shared" si="42"/>
        <v>0</v>
      </c>
      <c r="AD52" s="19"/>
      <c r="AE52" s="8">
        <f t="shared" si="43"/>
        <v>0</v>
      </c>
      <c r="AF52" s="19"/>
      <c r="AG52" s="8">
        <f t="shared" si="44"/>
        <v>0</v>
      </c>
      <c r="AH52" s="19" t="s">
        <v>75</v>
      </c>
      <c r="AI52" s="9">
        <f t="shared" si="45"/>
        <v>0</v>
      </c>
      <c r="AJ52" s="11">
        <f t="shared" si="46"/>
        <v>0</v>
      </c>
      <c r="AK52" s="12">
        <f t="shared" si="47"/>
        <v>0</v>
      </c>
    </row>
    <row r="53" spans="1:37" s="1" customFormat="1" ht="24" customHeight="1" thickBot="1" x14ac:dyDescent="0.3">
      <c r="A53" s="25">
        <v>49</v>
      </c>
      <c r="B53" s="26" t="s">
        <v>234</v>
      </c>
      <c r="C53" s="26" t="s">
        <v>42</v>
      </c>
      <c r="D53" s="26" t="s">
        <v>134</v>
      </c>
      <c r="E53" s="24" t="s">
        <v>64</v>
      </c>
      <c r="F53" s="23" t="s">
        <v>54</v>
      </c>
      <c r="G53" s="8">
        <f t="shared" si="33"/>
        <v>0</v>
      </c>
      <c r="H53" s="13" t="b">
        <f t="shared" si="34"/>
        <v>0</v>
      </c>
      <c r="I53" s="23" t="s">
        <v>54</v>
      </c>
      <c r="J53" s="8">
        <f t="shared" si="35"/>
        <v>0</v>
      </c>
      <c r="K53" s="13" t="b">
        <f t="shared" si="36"/>
        <v>0</v>
      </c>
      <c r="L53" s="23" t="s">
        <v>54</v>
      </c>
      <c r="M53" s="8">
        <f t="shared" si="37"/>
        <v>0</v>
      </c>
      <c r="N53" s="10">
        <f t="shared" si="38"/>
        <v>0</v>
      </c>
      <c r="O53" s="14"/>
      <c r="P53" s="8">
        <f t="shared" si="48"/>
        <v>0</v>
      </c>
      <c r="Q53" s="14"/>
      <c r="R53" s="8">
        <f t="shared" si="49"/>
        <v>0</v>
      </c>
      <c r="S53" s="10">
        <f t="shared" si="39"/>
        <v>0</v>
      </c>
      <c r="T53" s="11">
        <f t="shared" si="40"/>
        <v>0</v>
      </c>
      <c r="U53" s="14"/>
      <c r="V53" s="14"/>
      <c r="W53" s="8">
        <f t="shared" si="50"/>
        <v>0</v>
      </c>
      <c r="X53" s="14"/>
      <c r="Y53" s="8">
        <f t="shared" si="19"/>
        <v>0</v>
      </c>
      <c r="Z53" s="14"/>
      <c r="AA53" s="14"/>
      <c r="AB53" s="8">
        <f t="shared" si="51"/>
        <v>0</v>
      </c>
      <c r="AC53" s="11">
        <f t="shared" si="42"/>
        <v>0</v>
      </c>
      <c r="AD53" s="19"/>
      <c r="AE53" s="8">
        <f t="shared" si="43"/>
        <v>0</v>
      </c>
      <c r="AF53" s="19"/>
      <c r="AG53" s="8">
        <f t="shared" si="44"/>
        <v>0</v>
      </c>
      <c r="AH53" s="19" t="s">
        <v>75</v>
      </c>
      <c r="AI53" s="9">
        <f t="shared" si="45"/>
        <v>0</v>
      </c>
      <c r="AJ53" s="11">
        <f t="shared" si="46"/>
        <v>0</v>
      </c>
      <c r="AK53" s="12">
        <f t="shared" si="47"/>
        <v>0</v>
      </c>
    </row>
    <row r="54" spans="1:37" s="1" customFormat="1" ht="24" customHeight="1" thickBot="1" x14ac:dyDescent="0.3">
      <c r="A54" s="25">
        <v>50</v>
      </c>
      <c r="B54" s="26" t="s">
        <v>183</v>
      </c>
      <c r="C54" s="26" t="s">
        <v>184</v>
      </c>
      <c r="D54" s="26" t="s">
        <v>99</v>
      </c>
      <c r="E54" s="24" t="s">
        <v>64</v>
      </c>
      <c r="F54" s="23" t="s">
        <v>54</v>
      </c>
      <c r="G54" s="8">
        <f t="shared" si="33"/>
        <v>0</v>
      </c>
      <c r="H54" s="13" t="b">
        <f t="shared" si="34"/>
        <v>0</v>
      </c>
      <c r="I54" s="23" t="s">
        <v>54</v>
      </c>
      <c r="J54" s="8">
        <f t="shared" si="35"/>
        <v>0</v>
      </c>
      <c r="K54" s="13" t="b">
        <f t="shared" si="36"/>
        <v>0</v>
      </c>
      <c r="L54" s="23" t="s">
        <v>54</v>
      </c>
      <c r="M54" s="8">
        <f t="shared" si="37"/>
        <v>0</v>
      </c>
      <c r="N54" s="10">
        <f t="shared" si="38"/>
        <v>0</v>
      </c>
      <c r="O54" s="14"/>
      <c r="P54" s="8">
        <f t="shared" si="48"/>
        <v>0</v>
      </c>
      <c r="Q54" s="14"/>
      <c r="R54" s="8">
        <f t="shared" si="49"/>
        <v>0</v>
      </c>
      <c r="S54" s="10">
        <f t="shared" si="39"/>
        <v>0</v>
      </c>
      <c r="T54" s="11">
        <f t="shared" si="40"/>
        <v>0</v>
      </c>
      <c r="U54" s="14"/>
      <c r="V54" s="14"/>
      <c r="W54" s="8">
        <f t="shared" si="50"/>
        <v>0</v>
      </c>
      <c r="X54" s="14"/>
      <c r="Y54" s="8">
        <f t="shared" si="19"/>
        <v>0</v>
      </c>
      <c r="Z54" s="14"/>
      <c r="AA54" s="14"/>
      <c r="AB54" s="8">
        <f t="shared" si="51"/>
        <v>0</v>
      </c>
      <c r="AC54" s="11">
        <f t="shared" si="42"/>
        <v>0</v>
      </c>
      <c r="AD54" s="19"/>
      <c r="AE54" s="8">
        <f t="shared" si="43"/>
        <v>0</v>
      </c>
      <c r="AF54" s="19"/>
      <c r="AG54" s="8">
        <f t="shared" si="44"/>
        <v>0</v>
      </c>
      <c r="AH54" s="19" t="s">
        <v>75</v>
      </c>
      <c r="AI54" s="9">
        <f t="shared" si="45"/>
        <v>0</v>
      </c>
      <c r="AJ54" s="11">
        <f t="shared" si="46"/>
        <v>0</v>
      </c>
      <c r="AK54" s="12">
        <f t="shared" si="47"/>
        <v>0</v>
      </c>
    </row>
    <row r="55" spans="1:37" s="1" customFormat="1" ht="24" customHeight="1" thickBot="1" x14ac:dyDescent="0.3">
      <c r="A55" s="25">
        <v>51</v>
      </c>
      <c r="B55" s="26" t="s">
        <v>181</v>
      </c>
      <c r="C55" s="26" t="s">
        <v>182</v>
      </c>
      <c r="D55" s="26" t="s">
        <v>113</v>
      </c>
      <c r="E55" s="24" t="s">
        <v>64</v>
      </c>
      <c r="F55" s="23" t="s">
        <v>54</v>
      </c>
      <c r="G55" s="8">
        <f t="shared" si="33"/>
        <v>0</v>
      </c>
      <c r="H55" s="13" t="b">
        <f t="shared" si="34"/>
        <v>0</v>
      </c>
      <c r="I55" s="14" t="s">
        <v>44</v>
      </c>
      <c r="J55" s="8">
        <f t="shared" si="35"/>
        <v>3</v>
      </c>
      <c r="K55" s="13" t="b">
        <f t="shared" si="36"/>
        <v>1</v>
      </c>
      <c r="L55" s="23" t="s">
        <v>54</v>
      </c>
      <c r="M55" s="8">
        <f t="shared" si="37"/>
        <v>0</v>
      </c>
      <c r="N55" s="10">
        <f t="shared" si="38"/>
        <v>3</v>
      </c>
      <c r="O55" s="14"/>
      <c r="P55" s="8">
        <f t="shared" si="48"/>
        <v>0</v>
      </c>
      <c r="Q55" s="14"/>
      <c r="R55" s="8">
        <f t="shared" si="49"/>
        <v>0</v>
      </c>
      <c r="S55" s="10">
        <f t="shared" si="39"/>
        <v>0</v>
      </c>
      <c r="T55" s="11">
        <f t="shared" si="40"/>
        <v>3</v>
      </c>
      <c r="U55" s="14"/>
      <c r="V55" s="14"/>
      <c r="W55" s="8">
        <f t="shared" si="50"/>
        <v>0</v>
      </c>
      <c r="X55" s="14"/>
      <c r="Y55" s="8">
        <f t="shared" si="19"/>
        <v>0</v>
      </c>
      <c r="Z55" s="14"/>
      <c r="AA55" s="14"/>
      <c r="AB55" s="8">
        <f t="shared" si="51"/>
        <v>0</v>
      </c>
      <c r="AC55" s="11">
        <f t="shared" si="42"/>
        <v>0</v>
      </c>
      <c r="AD55" s="19"/>
      <c r="AE55" s="8">
        <f t="shared" si="43"/>
        <v>0</v>
      </c>
      <c r="AF55" s="19"/>
      <c r="AG55" s="8">
        <f t="shared" si="44"/>
        <v>0</v>
      </c>
      <c r="AH55" s="19" t="s">
        <v>75</v>
      </c>
      <c r="AI55" s="9">
        <f t="shared" si="45"/>
        <v>0</v>
      </c>
      <c r="AJ55" s="11">
        <f t="shared" si="46"/>
        <v>0</v>
      </c>
      <c r="AK55" s="12">
        <f t="shared" si="47"/>
        <v>3</v>
      </c>
    </row>
    <row r="56" spans="1:37" s="1" customFormat="1" ht="24" customHeight="1" thickBot="1" x14ac:dyDescent="0.3">
      <c r="A56" s="25">
        <v>52</v>
      </c>
      <c r="B56" s="26" t="s">
        <v>168</v>
      </c>
      <c r="C56" s="26" t="s">
        <v>169</v>
      </c>
      <c r="D56" s="26" t="s">
        <v>170</v>
      </c>
      <c r="E56" s="24" t="s">
        <v>64</v>
      </c>
      <c r="F56" s="23" t="s">
        <v>54</v>
      </c>
      <c r="G56" s="8">
        <f t="shared" si="33"/>
        <v>0</v>
      </c>
      <c r="H56" s="13" t="b">
        <f t="shared" si="34"/>
        <v>0</v>
      </c>
      <c r="I56" s="14" t="s">
        <v>81</v>
      </c>
      <c r="J56" s="8">
        <f t="shared" si="35"/>
        <v>5</v>
      </c>
      <c r="K56" s="13" t="b">
        <f t="shared" si="36"/>
        <v>0</v>
      </c>
      <c r="L56" s="23" t="s">
        <v>54</v>
      </c>
      <c r="M56" s="8">
        <f t="shared" si="37"/>
        <v>0</v>
      </c>
      <c r="N56" s="10">
        <f t="shared" si="38"/>
        <v>5</v>
      </c>
      <c r="O56" s="14"/>
      <c r="P56" s="8">
        <f t="shared" si="48"/>
        <v>0</v>
      </c>
      <c r="Q56" s="14"/>
      <c r="R56" s="8">
        <f t="shared" si="49"/>
        <v>0</v>
      </c>
      <c r="S56" s="10">
        <f t="shared" si="39"/>
        <v>0</v>
      </c>
      <c r="T56" s="11">
        <f t="shared" si="40"/>
        <v>5</v>
      </c>
      <c r="U56" s="14"/>
      <c r="V56" s="14"/>
      <c r="W56" s="8">
        <f t="shared" si="50"/>
        <v>0</v>
      </c>
      <c r="X56" s="14"/>
      <c r="Y56" s="8">
        <f t="shared" si="19"/>
        <v>0</v>
      </c>
      <c r="Z56" s="14"/>
      <c r="AA56" s="14"/>
      <c r="AB56" s="8">
        <f t="shared" si="51"/>
        <v>0</v>
      </c>
      <c r="AC56" s="11">
        <f t="shared" si="42"/>
        <v>0</v>
      </c>
      <c r="AD56" s="19" t="s">
        <v>75</v>
      </c>
      <c r="AE56" s="8">
        <f t="shared" si="43"/>
        <v>0</v>
      </c>
      <c r="AF56" s="19" t="s">
        <v>75</v>
      </c>
      <c r="AG56" s="8">
        <f t="shared" si="44"/>
        <v>0</v>
      </c>
      <c r="AH56" s="19" t="s">
        <v>75</v>
      </c>
      <c r="AI56" s="9">
        <f t="shared" si="45"/>
        <v>0</v>
      </c>
      <c r="AJ56" s="11">
        <f t="shared" si="46"/>
        <v>0</v>
      </c>
      <c r="AK56" s="12">
        <f t="shared" si="47"/>
        <v>5</v>
      </c>
    </row>
    <row r="57" spans="1:37" s="1" customFormat="1" ht="24" customHeight="1" thickBot="1" x14ac:dyDescent="0.3">
      <c r="A57" s="25">
        <v>53</v>
      </c>
      <c r="B57" s="26" t="s">
        <v>126</v>
      </c>
      <c r="C57" s="26" t="s">
        <v>127</v>
      </c>
      <c r="D57" s="26" t="s">
        <v>128</v>
      </c>
      <c r="E57" s="24" t="s">
        <v>64</v>
      </c>
      <c r="F57" s="23" t="s">
        <v>54</v>
      </c>
      <c r="G57" s="8">
        <f t="shared" si="33"/>
        <v>0</v>
      </c>
      <c r="H57" s="13" t="b">
        <f t="shared" si="34"/>
        <v>0</v>
      </c>
      <c r="I57" s="14" t="s">
        <v>81</v>
      </c>
      <c r="J57" s="8">
        <f t="shared" si="35"/>
        <v>5</v>
      </c>
      <c r="K57" s="13" t="b">
        <f t="shared" si="36"/>
        <v>0</v>
      </c>
      <c r="L57" s="23" t="s">
        <v>54</v>
      </c>
      <c r="M57" s="8">
        <f t="shared" si="37"/>
        <v>0</v>
      </c>
      <c r="N57" s="10">
        <f t="shared" si="38"/>
        <v>5</v>
      </c>
      <c r="O57" s="14"/>
      <c r="P57" s="8">
        <f t="shared" si="48"/>
        <v>0</v>
      </c>
      <c r="Q57" s="14"/>
      <c r="R57" s="8">
        <f t="shared" si="49"/>
        <v>0</v>
      </c>
      <c r="S57" s="10">
        <f t="shared" si="39"/>
        <v>0</v>
      </c>
      <c r="T57" s="11">
        <f t="shared" si="40"/>
        <v>5</v>
      </c>
      <c r="U57" s="14"/>
      <c r="V57" s="14"/>
      <c r="W57" s="8">
        <f t="shared" si="50"/>
        <v>0</v>
      </c>
      <c r="X57" s="14"/>
      <c r="Y57" s="8">
        <f t="shared" si="19"/>
        <v>0</v>
      </c>
      <c r="Z57" s="14"/>
      <c r="AA57" s="14"/>
      <c r="AB57" s="8">
        <f t="shared" si="51"/>
        <v>0</v>
      </c>
      <c r="AC57" s="11">
        <f t="shared" si="42"/>
        <v>0</v>
      </c>
      <c r="AD57" s="19" t="s">
        <v>52</v>
      </c>
      <c r="AE57" s="8">
        <f t="shared" si="43"/>
        <v>1.5</v>
      </c>
      <c r="AF57" s="19"/>
      <c r="AG57" s="8">
        <f t="shared" si="44"/>
        <v>0</v>
      </c>
      <c r="AH57" s="19" t="s">
        <v>75</v>
      </c>
      <c r="AI57" s="9">
        <f t="shared" si="45"/>
        <v>0</v>
      </c>
      <c r="AJ57" s="11">
        <f t="shared" si="46"/>
        <v>1.5</v>
      </c>
      <c r="AK57" s="12">
        <f t="shared" si="47"/>
        <v>6.5</v>
      </c>
    </row>
    <row r="58" spans="1:37" s="1" customFormat="1" ht="24" customHeight="1" thickBot="1" x14ac:dyDescent="0.3">
      <c r="A58" s="25">
        <v>54</v>
      </c>
      <c r="B58" s="26" t="s">
        <v>201</v>
      </c>
      <c r="C58" s="26" t="s">
        <v>202</v>
      </c>
      <c r="D58" s="26" t="s">
        <v>42</v>
      </c>
      <c r="E58" s="24" t="s">
        <v>64</v>
      </c>
      <c r="F58" s="23" t="s">
        <v>54</v>
      </c>
      <c r="G58" s="8">
        <f t="shared" si="33"/>
        <v>0</v>
      </c>
      <c r="H58" s="13" t="b">
        <f t="shared" si="34"/>
        <v>0</v>
      </c>
      <c r="I58" s="14" t="s">
        <v>44</v>
      </c>
      <c r="J58" s="8">
        <f t="shared" si="35"/>
        <v>3</v>
      </c>
      <c r="K58" s="13" t="b">
        <f t="shared" si="36"/>
        <v>1</v>
      </c>
      <c r="L58" s="23" t="s">
        <v>54</v>
      </c>
      <c r="M58" s="8">
        <f t="shared" si="37"/>
        <v>0</v>
      </c>
      <c r="N58" s="10">
        <f t="shared" si="38"/>
        <v>3</v>
      </c>
      <c r="O58" s="14"/>
      <c r="P58" s="8">
        <f t="shared" si="48"/>
        <v>0</v>
      </c>
      <c r="Q58" s="14"/>
      <c r="R58" s="8">
        <f t="shared" si="49"/>
        <v>0</v>
      </c>
      <c r="S58" s="10">
        <f t="shared" si="39"/>
        <v>0</v>
      </c>
      <c r="T58" s="11">
        <f t="shared" si="40"/>
        <v>3</v>
      </c>
      <c r="U58" s="14"/>
      <c r="V58" s="14"/>
      <c r="W58" s="8">
        <f t="shared" si="50"/>
        <v>0</v>
      </c>
      <c r="X58" s="14"/>
      <c r="Y58" s="8">
        <f t="shared" si="19"/>
        <v>0</v>
      </c>
      <c r="Z58" s="14"/>
      <c r="AA58" s="14"/>
      <c r="AB58" s="8">
        <f t="shared" si="51"/>
        <v>0</v>
      </c>
      <c r="AC58" s="11">
        <f t="shared" si="42"/>
        <v>0</v>
      </c>
      <c r="AD58" s="19" t="s">
        <v>45</v>
      </c>
      <c r="AE58" s="8">
        <f t="shared" si="43"/>
        <v>2</v>
      </c>
      <c r="AF58" s="19"/>
      <c r="AG58" s="8">
        <f t="shared" si="44"/>
        <v>0</v>
      </c>
      <c r="AH58" s="19" t="s">
        <v>44</v>
      </c>
      <c r="AI58" s="9">
        <f t="shared" si="45"/>
        <v>3</v>
      </c>
      <c r="AJ58" s="11">
        <f t="shared" si="46"/>
        <v>5</v>
      </c>
      <c r="AK58" s="12">
        <f t="shared" si="47"/>
        <v>8</v>
      </c>
    </row>
    <row r="59" spans="1:37" s="1" customFormat="1" ht="24" customHeight="1" thickBot="1" x14ac:dyDescent="0.3">
      <c r="A59" s="25">
        <v>55</v>
      </c>
      <c r="B59" s="26" t="s">
        <v>135</v>
      </c>
      <c r="C59" s="26" t="s">
        <v>136</v>
      </c>
      <c r="D59" s="26" t="s">
        <v>70</v>
      </c>
      <c r="E59" s="24" t="s">
        <v>64</v>
      </c>
      <c r="F59" s="23" t="s">
        <v>54</v>
      </c>
      <c r="G59" s="8">
        <f t="shared" si="33"/>
        <v>0</v>
      </c>
      <c r="H59" s="13" t="b">
        <f t="shared" si="34"/>
        <v>0</v>
      </c>
      <c r="I59" s="23" t="s">
        <v>54</v>
      </c>
      <c r="J59" s="8">
        <f t="shared" si="35"/>
        <v>0</v>
      </c>
      <c r="K59" s="13" t="b">
        <f t="shared" si="36"/>
        <v>0</v>
      </c>
      <c r="L59" s="23" t="s">
        <v>54</v>
      </c>
      <c r="M59" s="8">
        <f t="shared" si="37"/>
        <v>0</v>
      </c>
      <c r="N59" s="10">
        <f t="shared" si="38"/>
        <v>0</v>
      </c>
      <c r="O59" s="14"/>
      <c r="P59" s="8">
        <f t="shared" si="48"/>
        <v>0</v>
      </c>
      <c r="Q59" s="14"/>
      <c r="R59" s="8">
        <f t="shared" si="49"/>
        <v>0</v>
      </c>
      <c r="S59" s="10">
        <f t="shared" si="39"/>
        <v>0</v>
      </c>
      <c r="T59" s="11">
        <f t="shared" si="40"/>
        <v>0</v>
      </c>
      <c r="U59" s="14"/>
      <c r="V59" s="14"/>
      <c r="W59" s="8">
        <f t="shared" si="50"/>
        <v>0</v>
      </c>
      <c r="X59" s="14"/>
      <c r="Y59" s="8">
        <f t="shared" si="19"/>
        <v>0</v>
      </c>
      <c r="Z59" s="14"/>
      <c r="AA59" s="14"/>
      <c r="AB59" s="8">
        <f t="shared" si="51"/>
        <v>0</v>
      </c>
      <c r="AC59" s="11">
        <f t="shared" si="42"/>
        <v>0</v>
      </c>
      <c r="AD59" s="19" t="s">
        <v>53</v>
      </c>
      <c r="AE59" s="8">
        <f t="shared" si="43"/>
        <v>1</v>
      </c>
      <c r="AF59" s="19"/>
      <c r="AG59" s="8">
        <f t="shared" si="44"/>
        <v>0</v>
      </c>
      <c r="AH59" s="19" t="s">
        <v>44</v>
      </c>
      <c r="AI59" s="9">
        <f t="shared" si="45"/>
        <v>3</v>
      </c>
      <c r="AJ59" s="11">
        <f t="shared" si="46"/>
        <v>4</v>
      </c>
      <c r="AK59" s="12">
        <f t="shared" si="47"/>
        <v>4</v>
      </c>
    </row>
    <row r="60" spans="1:37" s="1" customFormat="1" ht="24" customHeight="1" thickBot="1" x14ac:dyDescent="0.3">
      <c r="A60" s="25">
        <v>56</v>
      </c>
      <c r="B60" s="26" t="s">
        <v>239</v>
      </c>
      <c r="C60" s="26" t="s">
        <v>67</v>
      </c>
      <c r="D60" s="26" t="s">
        <v>164</v>
      </c>
      <c r="E60" s="24" t="s">
        <v>64</v>
      </c>
      <c r="F60" s="23" t="s">
        <v>54</v>
      </c>
      <c r="G60" s="8">
        <f t="shared" si="33"/>
        <v>0</v>
      </c>
      <c r="H60" s="13" t="b">
        <f t="shared" si="34"/>
        <v>0</v>
      </c>
      <c r="I60" s="23" t="s">
        <v>54</v>
      </c>
      <c r="J60" s="8">
        <f t="shared" si="35"/>
        <v>0</v>
      </c>
      <c r="K60" s="13" t="b">
        <f t="shared" si="36"/>
        <v>0</v>
      </c>
      <c r="L60" s="23" t="s">
        <v>54</v>
      </c>
      <c r="M60" s="8">
        <f t="shared" si="37"/>
        <v>0</v>
      </c>
      <c r="N60" s="10">
        <f t="shared" si="38"/>
        <v>0</v>
      </c>
      <c r="O60" s="14"/>
      <c r="P60" s="8">
        <f t="shared" si="48"/>
        <v>0</v>
      </c>
      <c r="Q60" s="14"/>
      <c r="R60" s="8">
        <f t="shared" si="49"/>
        <v>0</v>
      </c>
      <c r="S60" s="10">
        <f t="shared" si="39"/>
        <v>0</v>
      </c>
      <c r="T60" s="11">
        <f t="shared" si="40"/>
        <v>0</v>
      </c>
      <c r="U60" s="14"/>
      <c r="V60" s="14"/>
      <c r="W60" s="8">
        <f t="shared" si="50"/>
        <v>0</v>
      </c>
      <c r="X60" s="14"/>
      <c r="Y60" s="8">
        <f t="shared" si="19"/>
        <v>0</v>
      </c>
      <c r="Z60" s="14"/>
      <c r="AA60" s="14"/>
      <c r="AB60" s="8">
        <f t="shared" si="51"/>
        <v>0</v>
      </c>
      <c r="AC60" s="11">
        <f t="shared" si="42"/>
        <v>0</v>
      </c>
      <c r="AD60" s="19"/>
      <c r="AE60" s="8">
        <f t="shared" si="43"/>
        <v>0</v>
      </c>
      <c r="AF60" s="19"/>
      <c r="AG60" s="8">
        <f t="shared" si="44"/>
        <v>0</v>
      </c>
      <c r="AH60" s="19" t="s">
        <v>75</v>
      </c>
      <c r="AI60" s="9">
        <f t="shared" si="45"/>
        <v>0</v>
      </c>
      <c r="AJ60" s="11">
        <f t="shared" si="46"/>
        <v>0</v>
      </c>
      <c r="AK60" s="12">
        <f t="shared" si="47"/>
        <v>0</v>
      </c>
    </row>
    <row r="61" spans="1:37" s="1" customFormat="1" ht="24" customHeight="1" thickBot="1" x14ac:dyDescent="0.3">
      <c r="A61" s="25">
        <v>57</v>
      </c>
      <c r="B61" s="26" t="s">
        <v>258</v>
      </c>
      <c r="C61" s="26" t="s">
        <v>259</v>
      </c>
      <c r="D61" s="26" t="s">
        <v>260</v>
      </c>
      <c r="E61" s="24" t="s">
        <v>64</v>
      </c>
      <c r="F61" s="23" t="s">
        <v>54</v>
      </c>
      <c r="G61" s="8">
        <f t="shared" si="33"/>
        <v>0</v>
      </c>
      <c r="H61" s="13" t="b">
        <f t="shared" si="34"/>
        <v>0</v>
      </c>
      <c r="I61" s="14" t="s">
        <v>81</v>
      </c>
      <c r="J61" s="8">
        <f t="shared" si="35"/>
        <v>5</v>
      </c>
      <c r="K61" s="13" t="b">
        <f t="shared" si="36"/>
        <v>0</v>
      </c>
      <c r="L61" s="23" t="s">
        <v>54</v>
      </c>
      <c r="M61" s="8">
        <f t="shared" si="37"/>
        <v>0</v>
      </c>
      <c r="N61" s="10">
        <f t="shared" si="38"/>
        <v>5</v>
      </c>
      <c r="O61" s="14"/>
      <c r="P61" s="8">
        <f t="shared" si="48"/>
        <v>0</v>
      </c>
      <c r="Q61" s="14"/>
      <c r="R61" s="8">
        <f t="shared" si="49"/>
        <v>0</v>
      </c>
      <c r="S61" s="10">
        <f t="shared" si="39"/>
        <v>0</v>
      </c>
      <c r="T61" s="11">
        <f t="shared" si="40"/>
        <v>5</v>
      </c>
      <c r="U61" s="14"/>
      <c r="V61" s="14"/>
      <c r="W61" s="8">
        <f t="shared" si="50"/>
        <v>0</v>
      </c>
      <c r="X61" s="14"/>
      <c r="Y61" s="8">
        <f t="shared" si="19"/>
        <v>0</v>
      </c>
      <c r="Z61" s="14"/>
      <c r="AA61" s="14"/>
      <c r="AB61" s="8">
        <f t="shared" si="51"/>
        <v>0</v>
      </c>
      <c r="AC61" s="11">
        <f t="shared" si="42"/>
        <v>0</v>
      </c>
      <c r="AD61" s="19" t="s">
        <v>45</v>
      </c>
      <c r="AE61" s="8">
        <f t="shared" si="43"/>
        <v>2</v>
      </c>
      <c r="AF61" s="19"/>
      <c r="AG61" s="8">
        <f t="shared" si="44"/>
        <v>0</v>
      </c>
      <c r="AH61" s="19" t="s">
        <v>44</v>
      </c>
      <c r="AI61" s="9">
        <f t="shared" si="45"/>
        <v>3</v>
      </c>
      <c r="AJ61" s="11">
        <f t="shared" si="46"/>
        <v>5</v>
      </c>
      <c r="AK61" s="12">
        <f t="shared" si="47"/>
        <v>10</v>
      </c>
    </row>
    <row r="62" spans="1:37" s="1" customFormat="1" ht="24" customHeight="1" thickBot="1" x14ac:dyDescent="0.3">
      <c r="A62" s="25">
        <v>58</v>
      </c>
      <c r="B62" s="26" t="s">
        <v>100</v>
      </c>
      <c r="C62" s="26" t="s">
        <v>98</v>
      </c>
      <c r="D62" s="26" t="s">
        <v>99</v>
      </c>
      <c r="E62" s="24" t="s">
        <v>64</v>
      </c>
      <c r="F62" s="23" t="s">
        <v>54</v>
      </c>
      <c r="G62" s="8">
        <f t="shared" si="33"/>
        <v>0</v>
      </c>
      <c r="H62" s="13" t="b">
        <f t="shared" si="34"/>
        <v>0</v>
      </c>
      <c r="I62" s="23" t="s">
        <v>54</v>
      </c>
      <c r="J62" s="8">
        <f t="shared" si="35"/>
        <v>0</v>
      </c>
      <c r="K62" s="13" t="b">
        <f t="shared" si="36"/>
        <v>0</v>
      </c>
      <c r="L62" s="23" t="s">
        <v>54</v>
      </c>
      <c r="M62" s="8">
        <f t="shared" si="37"/>
        <v>0</v>
      </c>
      <c r="N62" s="10">
        <f t="shared" si="38"/>
        <v>0</v>
      </c>
      <c r="O62" s="14"/>
      <c r="P62" s="8">
        <f t="shared" si="48"/>
        <v>0</v>
      </c>
      <c r="Q62" s="14"/>
      <c r="R62" s="8">
        <f t="shared" si="49"/>
        <v>0</v>
      </c>
      <c r="S62" s="10">
        <f t="shared" si="39"/>
        <v>0</v>
      </c>
      <c r="T62" s="11">
        <f t="shared" si="40"/>
        <v>0</v>
      </c>
      <c r="U62" s="14"/>
      <c r="V62" s="14"/>
      <c r="W62" s="8">
        <f t="shared" si="50"/>
        <v>0</v>
      </c>
      <c r="X62" s="14"/>
      <c r="Y62" s="8">
        <f t="shared" si="19"/>
        <v>0</v>
      </c>
      <c r="Z62" s="14"/>
      <c r="AA62" s="14"/>
      <c r="AB62" s="8">
        <f t="shared" si="51"/>
        <v>0</v>
      </c>
      <c r="AC62" s="11">
        <f t="shared" si="42"/>
        <v>0</v>
      </c>
      <c r="AD62" s="19" t="s">
        <v>53</v>
      </c>
      <c r="AE62" s="8">
        <f t="shared" si="43"/>
        <v>1</v>
      </c>
      <c r="AF62" s="19"/>
      <c r="AG62" s="8">
        <f t="shared" si="44"/>
        <v>0</v>
      </c>
      <c r="AH62" s="19" t="s">
        <v>44</v>
      </c>
      <c r="AI62" s="9">
        <f t="shared" si="45"/>
        <v>3</v>
      </c>
      <c r="AJ62" s="11">
        <f t="shared" si="46"/>
        <v>4</v>
      </c>
      <c r="AK62" s="12">
        <f t="shared" si="47"/>
        <v>4</v>
      </c>
    </row>
    <row r="63" spans="1:37" s="1" customFormat="1" ht="24" customHeight="1" thickBot="1" x14ac:dyDescent="0.3">
      <c r="A63" s="25">
        <v>59</v>
      </c>
      <c r="B63" s="26" t="s">
        <v>203</v>
      </c>
      <c r="C63" s="26" t="s">
        <v>96</v>
      </c>
      <c r="D63" s="26" t="s">
        <v>204</v>
      </c>
      <c r="E63" s="24" t="s">
        <v>64</v>
      </c>
      <c r="F63" s="23" t="s">
        <v>54</v>
      </c>
      <c r="G63" s="8">
        <f t="shared" si="33"/>
        <v>0</v>
      </c>
      <c r="H63" s="13" t="b">
        <f t="shared" si="34"/>
        <v>0</v>
      </c>
      <c r="I63" s="23" t="s">
        <v>54</v>
      </c>
      <c r="J63" s="8">
        <f t="shared" si="35"/>
        <v>0</v>
      </c>
      <c r="K63" s="13" t="b">
        <f t="shared" si="36"/>
        <v>0</v>
      </c>
      <c r="L63" s="23" t="s">
        <v>54</v>
      </c>
      <c r="M63" s="8">
        <f t="shared" si="37"/>
        <v>0</v>
      </c>
      <c r="N63" s="10">
        <f t="shared" si="38"/>
        <v>0</v>
      </c>
      <c r="O63" s="14"/>
      <c r="P63" s="8">
        <f t="shared" si="48"/>
        <v>0</v>
      </c>
      <c r="Q63" s="14"/>
      <c r="R63" s="8">
        <f t="shared" si="49"/>
        <v>0</v>
      </c>
      <c r="S63" s="10">
        <f t="shared" si="39"/>
        <v>0</v>
      </c>
      <c r="T63" s="11">
        <f t="shared" si="40"/>
        <v>0</v>
      </c>
      <c r="U63" s="14"/>
      <c r="V63" s="14"/>
      <c r="W63" s="8">
        <f t="shared" si="50"/>
        <v>0</v>
      </c>
      <c r="X63" s="14"/>
      <c r="Y63" s="8">
        <f t="shared" si="19"/>
        <v>0</v>
      </c>
      <c r="Z63" s="14"/>
      <c r="AA63" s="14"/>
      <c r="AB63" s="8">
        <f t="shared" si="51"/>
        <v>0</v>
      </c>
      <c r="AC63" s="11">
        <f t="shared" si="42"/>
        <v>0</v>
      </c>
      <c r="AD63" s="19" t="s">
        <v>53</v>
      </c>
      <c r="AE63" s="8">
        <f t="shared" si="43"/>
        <v>1</v>
      </c>
      <c r="AF63" s="19"/>
      <c r="AG63" s="8">
        <f t="shared" si="44"/>
        <v>0</v>
      </c>
      <c r="AH63" s="19" t="s">
        <v>44</v>
      </c>
      <c r="AI63" s="9">
        <f t="shared" si="45"/>
        <v>3</v>
      </c>
      <c r="AJ63" s="11">
        <f t="shared" si="46"/>
        <v>4</v>
      </c>
      <c r="AK63" s="12">
        <f t="shared" si="47"/>
        <v>4</v>
      </c>
    </row>
    <row r="64" spans="1:37" s="1" customFormat="1" ht="24" customHeight="1" thickBot="1" x14ac:dyDescent="0.3">
      <c r="A64" s="25">
        <v>60</v>
      </c>
      <c r="B64" s="26" t="s">
        <v>231</v>
      </c>
      <c r="C64" s="26" t="s">
        <v>232</v>
      </c>
      <c r="D64" s="26" t="s">
        <v>233</v>
      </c>
      <c r="E64" s="24" t="s">
        <v>64</v>
      </c>
      <c r="F64" s="14" t="s">
        <v>44</v>
      </c>
      <c r="G64" s="8">
        <f t="shared" si="33"/>
        <v>6</v>
      </c>
      <c r="H64" s="13" t="b">
        <f t="shared" si="34"/>
        <v>0</v>
      </c>
      <c r="I64" s="23" t="s">
        <v>54</v>
      </c>
      <c r="J64" s="8">
        <f t="shared" si="35"/>
        <v>0</v>
      </c>
      <c r="K64" s="13" t="b">
        <f t="shared" si="36"/>
        <v>0</v>
      </c>
      <c r="L64" s="23" t="s">
        <v>54</v>
      </c>
      <c r="M64" s="8">
        <f t="shared" si="37"/>
        <v>0</v>
      </c>
      <c r="N64" s="10">
        <f t="shared" si="38"/>
        <v>6</v>
      </c>
      <c r="O64" s="14"/>
      <c r="P64" s="8">
        <v>2.83</v>
      </c>
      <c r="Q64" s="14"/>
      <c r="R64" s="8">
        <v>3</v>
      </c>
      <c r="S64" s="10">
        <f t="shared" si="39"/>
        <v>5.83</v>
      </c>
      <c r="T64" s="11">
        <f t="shared" si="40"/>
        <v>11.83</v>
      </c>
      <c r="U64" s="14"/>
      <c r="V64" s="14"/>
      <c r="W64" s="8">
        <v>3</v>
      </c>
      <c r="X64" s="14"/>
      <c r="Y64" s="8">
        <v>0</v>
      </c>
      <c r="Z64" s="14"/>
      <c r="AA64" s="14"/>
      <c r="AB64" s="8">
        <v>4</v>
      </c>
      <c r="AC64" s="11">
        <f t="shared" si="42"/>
        <v>7</v>
      </c>
      <c r="AD64" s="19" t="s">
        <v>53</v>
      </c>
      <c r="AE64" s="8">
        <f t="shared" si="43"/>
        <v>1</v>
      </c>
      <c r="AF64" s="19"/>
      <c r="AG64" s="8">
        <f t="shared" si="44"/>
        <v>0</v>
      </c>
      <c r="AH64" s="19" t="s">
        <v>44</v>
      </c>
      <c r="AI64" s="9">
        <f t="shared" si="45"/>
        <v>3</v>
      </c>
      <c r="AJ64" s="11">
        <f t="shared" si="46"/>
        <v>4</v>
      </c>
      <c r="AK64" s="12">
        <f t="shared" si="47"/>
        <v>22.83</v>
      </c>
    </row>
    <row r="65" spans="1:37" s="1" customFormat="1" ht="24" customHeight="1" thickBot="1" x14ac:dyDescent="0.3">
      <c r="A65" s="25">
        <v>61</v>
      </c>
      <c r="B65" s="26" t="s">
        <v>142</v>
      </c>
      <c r="C65" s="26" t="s">
        <v>70</v>
      </c>
      <c r="D65" s="26" t="s">
        <v>84</v>
      </c>
      <c r="E65" s="24" t="s">
        <v>71</v>
      </c>
      <c r="F65" s="14" t="s">
        <v>44</v>
      </c>
      <c r="G65" s="8">
        <f t="shared" si="33"/>
        <v>6</v>
      </c>
      <c r="H65" s="13" t="b">
        <f t="shared" si="34"/>
        <v>0</v>
      </c>
      <c r="I65" s="23" t="s">
        <v>54</v>
      </c>
      <c r="J65" s="8">
        <f t="shared" si="35"/>
        <v>0</v>
      </c>
      <c r="K65" s="13" t="b">
        <f t="shared" si="36"/>
        <v>0</v>
      </c>
      <c r="L65" s="23" t="s">
        <v>54</v>
      </c>
      <c r="M65" s="8">
        <f t="shared" si="37"/>
        <v>0</v>
      </c>
      <c r="N65" s="10">
        <f t="shared" si="38"/>
        <v>6</v>
      </c>
      <c r="O65" s="14"/>
      <c r="P65" s="8">
        <v>5</v>
      </c>
      <c r="Q65" s="14"/>
      <c r="R65" s="8">
        <v>2.92</v>
      </c>
      <c r="S65" s="10">
        <f t="shared" si="39"/>
        <v>7.92</v>
      </c>
      <c r="T65" s="11">
        <f t="shared" si="40"/>
        <v>13.92</v>
      </c>
      <c r="U65" s="14"/>
      <c r="V65" s="14"/>
      <c r="W65" s="8">
        <v>5</v>
      </c>
      <c r="X65" s="14"/>
      <c r="Y65" s="8">
        <f t="shared" ref="Y65:Y97" si="52">IF(0.25*(X65/50)&lt;4,0.25*(X65/50),4)</f>
        <v>0</v>
      </c>
      <c r="Z65" s="14"/>
      <c r="AA65" s="14"/>
      <c r="AB65" s="8">
        <f>IF(Z65*12+AA65&lt;96,0,IF((Z65-8)+0.25*QUOTIENT(AA65,3)&lt;4,(Z65-8)+0.25*QUOTIENT(AA65,3),4))</f>
        <v>0</v>
      </c>
      <c r="AC65" s="11">
        <f t="shared" si="42"/>
        <v>5</v>
      </c>
      <c r="AD65" s="19" t="s">
        <v>52</v>
      </c>
      <c r="AE65" s="8">
        <f t="shared" si="43"/>
        <v>1.5</v>
      </c>
      <c r="AF65" s="19"/>
      <c r="AG65" s="8">
        <f t="shared" si="44"/>
        <v>0</v>
      </c>
      <c r="AH65" s="19" t="s">
        <v>44</v>
      </c>
      <c r="AI65" s="9">
        <f t="shared" si="45"/>
        <v>3</v>
      </c>
      <c r="AJ65" s="11">
        <f t="shared" si="46"/>
        <v>4.5</v>
      </c>
      <c r="AK65" s="12">
        <f t="shared" si="47"/>
        <v>23.42</v>
      </c>
    </row>
    <row r="66" spans="1:37" s="1" customFormat="1" ht="24" customHeight="1" thickBot="1" x14ac:dyDescent="0.3">
      <c r="A66" s="25">
        <v>62</v>
      </c>
      <c r="B66" s="26" t="s">
        <v>235</v>
      </c>
      <c r="C66" s="26" t="s">
        <v>197</v>
      </c>
      <c r="D66" s="26" t="s">
        <v>80</v>
      </c>
      <c r="E66" s="24" t="s">
        <v>71</v>
      </c>
      <c r="F66" s="23" t="s">
        <v>54</v>
      </c>
      <c r="G66" s="8">
        <f t="shared" si="33"/>
        <v>0</v>
      </c>
      <c r="H66" s="13" t="b">
        <f t="shared" si="34"/>
        <v>0</v>
      </c>
      <c r="I66" s="14" t="s">
        <v>44</v>
      </c>
      <c r="J66" s="8">
        <f t="shared" si="35"/>
        <v>3</v>
      </c>
      <c r="K66" s="13" t="b">
        <f t="shared" si="36"/>
        <v>1</v>
      </c>
      <c r="L66" s="23" t="s">
        <v>54</v>
      </c>
      <c r="M66" s="8">
        <f t="shared" si="37"/>
        <v>0</v>
      </c>
      <c r="N66" s="10">
        <f t="shared" si="38"/>
        <v>3</v>
      </c>
      <c r="O66" s="14"/>
      <c r="P66" s="8">
        <f t="shared" ref="P66:P80" si="53">IF(0.5*O66/15&lt;=5,0.5*O66/15,5)</f>
        <v>0</v>
      </c>
      <c r="Q66" s="14"/>
      <c r="R66" s="8">
        <f t="shared" ref="R66:R80" si="54">IF(0.5*Q66/25&lt;=3,0.5*Q66/25,3)</f>
        <v>0</v>
      </c>
      <c r="S66" s="10">
        <f t="shared" si="39"/>
        <v>0</v>
      </c>
      <c r="T66" s="11">
        <f t="shared" si="40"/>
        <v>3</v>
      </c>
      <c r="U66" s="14"/>
      <c r="V66" s="14"/>
      <c r="W66" s="8">
        <f t="shared" ref="W66:W71" si="55">IF(0.25*(U66*4+QUOTIENT(V66,3))&lt;7,0.25*(U66*4+QUOTIENT(V66,3)),7)</f>
        <v>0</v>
      </c>
      <c r="X66" s="14"/>
      <c r="Y66" s="8">
        <f t="shared" si="52"/>
        <v>0</v>
      </c>
      <c r="Z66" s="14"/>
      <c r="AA66" s="14"/>
      <c r="AB66" s="8">
        <f>IF(Z66*12+AA66&lt;96,0,IF((Z66-8)+0.25*QUOTIENT(AA66,3)&lt;4,(Z66-8)+0.25*QUOTIENT(AA66,3),4))</f>
        <v>0</v>
      </c>
      <c r="AC66" s="11">
        <f t="shared" si="42"/>
        <v>0</v>
      </c>
      <c r="AD66" s="19" t="s">
        <v>53</v>
      </c>
      <c r="AE66" s="8">
        <f t="shared" si="43"/>
        <v>1</v>
      </c>
      <c r="AF66" s="19"/>
      <c r="AG66" s="8">
        <f t="shared" si="44"/>
        <v>0</v>
      </c>
      <c r="AH66" s="19" t="s">
        <v>75</v>
      </c>
      <c r="AI66" s="9">
        <f t="shared" si="45"/>
        <v>0</v>
      </c>
      <c r="AJ66" s="11">
        <f t="shared" si="46"/>
        <v>1</v>
      </c>
      <c r="AK66" s="12">
        <f t="shared" si="47"/>
        <v>4</v>
      </c>
    </row>
    <row r="67" spans="1:37" s="1" customFormat="1" ht="24" customHeight="1" thickBot="1" x14ac:dyDescent="0.3">
      <c r="A67" s="25">
        <v>63</v>
      </c>
      <c r="B67" s="26" t="s">
        <v>285</v>
      </c>
      <c r="C67" s="26" t="s">
        <v>179</v>
      </c>
      <c r="D67" s="26" t="s">
        <v>70</v>
      </c>
      <c r="E67" s="24" t="s">
        <v>71</v>
      </c>
      <c r="F67" s="23" t="s">
        <v>54</v>
      </c>
      <c r="G67" s="8">
        <f t="shared" si="33"/>
        <v>0</v>
      </c>
      <c r="H67" s="13" t="b">
        <f t="shared" si="34"/>
        <v>0</v>
      </c>
      <c r="I67" s="14" t="s">
        <v>44</v>
      </c>
      <c r="J67" s="8">
        <f t="shared" si="35"/>
        <v>3</v>
      </c>
      <c r="K67" s="13" t="b">
        <f t="shared" si="36"/>
        <v>1</v>
      </c>
      <c r="L67" s="23" t="s">
        <v>54</v>
      </c>
      <c r="M67" s="8">
        <f t="shared" si="37"/>
        <v>0</v>
      </c>
      <c r="N67" s="10">
        <f t="shared" si="38"/>
        <v>3</v>
      </c>
      <c r="O67" s="14"/>
      <c r="P67" s="8">
        <f t="shared" si="53"/>
        <v>0</v>
      </c>
      <c r="Q67" s="14"/>
      <c r="R67" s="8">
        <f t="shared" si="54"/>
        <v>0</v>
      </c>
      <c r="S67" s="10">
        <f t="shared" si="39"/>
        <v>0</v>
      </c>
      <c r="T67" s="11">
        <f t="shared" si="40"/>
        <v>3</v>
      </c>
      <c r="U67" s="14"/>
      <c r="V67" s="14"/>
      <c r="W67" s="8">
        <f t="shared" si="55"/>
        <v>0</v>
      </c>
      <c r="X67" s="14"/>
      <c r="Y67" s="8">
        <f t="shared" si="52"/>
        <v>0</v>
      </c>
      <c r="Z67" s="14"/>
      <c r="AA67" s="14"/>
      <c r="AB67" s="8">
        <f>IF(Z67*12+AA67&lt;96,0,IF((Z67-8)+0.25*QUOTIENT(AA67,3)&lt;4,(Z67-8)+0.25*QUOTIENT(AA67,3),4))</f>
        <v>0</v>
      </c>
      <c r="AC67" s="11">
        <f t="shared" si="42"/>
        <v>0</v>
      </c>
      <c r="AD67" s="19" t="s">
        <v>45</v>
      </c>
      <c r="AE67" s="8">
        <f t="shared" si="43"/>
        <v>2</v>
      </c>
      <c r="AF67" s="19"/>
      <c r="AG67" s="8">
        <f t="shared" si="44"/>
        <v>0</v>
      </c>
      <c r="AH67" s="19" t="s">
        <v>44</v>
      </c>
      <c r="AI67" s="9">
        <f t="shared" si="45"/>
        <v>3</v>
      </c>
      <c r="AJ67" s="11">
        <f t="shared" si="46"/>
        <v>5</v>
      </c>
      <c r="AK67" s="12">
        <f t="shared" si="47"/>
        <v>8</v>
      </c>
    </row>
    <row r="68" spans="1:37" s="1" customFormat="1" ht="24" customHeight="1" thickBot="1" x14ac:dyDescent="0.3">
      <c r="A68" s="25">
        <v>64</v>
      </c>
      <c r="B68" s="26" t="s">
        <v>318</v>
      </c>
      <c r="C68" s="26" t="s">
        <v>319</v>
      </c>
      <c r="D68" s="26" t="s">
        <v>79</v>
      </c>
      <c r="E68" s="24" t="s">
        <v>71</v>
      </c>
      <c r="F68" s="23" t="s">
        <v>54</v>
      </c>
      <c r="G68" s="8">
        <f t="shared" si="33"/>
        <v>0</v>
      </c>
      <c r="H68" s="13" t="b">
        <f t="shared" si="34"/>
        <v>0</v>
      </c>
      <c r="I68" s="23" t="s">
        <v>54</v>
      </c>
      <c r="J68" s="8">
        <f t="shared" si="35"/>
        <v>0</v>
      </c>
      <c r="K68" s="13" t="b">
        <f t="shared" si="36"/>
        <v>0</v>
      </c>
      <c r="L68" s="23" t="s">
        <v>54</v>
      </c>
      <c r="M68" s="8">
        <f t="shared" si="37"/>
        <v>0</v>
      </c>
      <c r="N68" s="10">
        <f t="shared" si="38"/>
        <v>0</v>
      </c>
      <c r="O68" s="14"/>
      <c r="P68" s="8">
        <f t="shared" si="53"/>
        <v>0</v>
      </c>
      <c r="Q68" s="14"/>
      <c r="R68" s="8">
        <v>0.5</v>
      </c>
      <c r="S68" s="10">
        <f t="shared" si="39"/>
        <v>0.5</v>
      </c>
      <c r="T68" s="11">
        <f t="shared" si="40"/>
        <v>0.5</v>
      </c>
      <c r="U68" s="14"/>
      <c r="V68" s="14"/>
      <c r="W68" s="8">
        <f t="shared" si="55"/>
        <v>0</v>
      </c>
      <c r="X68" s="14"/>
      <c r="Y68" s="8">
        <f t="shared" si="52"/>
        <v>0</v>
      </c>
      <c r="Z68" s="14"/>
      <c r="AA68" s="14"/>
      <c r="AB68" s="8">
        <f>IF(Z68*12+AA68&lt;96,0,IF((Z68-8)+0.25*QUOTIENT(AA68,3)&lt;4,(Z68-8)+0.25*QUOTIENT(AA68,3),4))</f>
        <v>0</v>
      </c>
      <c r="AC68" s="11">
        <f t="shared" si="42"/>
        <v>0</v>
      </c>
      <c r="AD68" s="19" t="s">
        <v>53</v>
      </c>
      <c r="AE68" s="8">
        <f t="shared" si="43"/>
        <v>1</v>
      </c>
      <c r="AF68" s="19" t="s">
        <v>53</v>
      </c>
      <c r="AG68" s="8">
        <f t="shared" si="44"/>
        <v>0.5</v>
      </c>
      <c r="AH68" s="19" t="s">
        <v>44</v>
      </c>
      <c r="AI68" s="9">
        <f t="shared" si="45"/>
        <v>3</v>
      </c>
      <c r="AJ68" s="11">
        <f t="shared" si="46"/>
        <v>4.5</v>
      </c>
      <c r="AK68" s="12">
        <f t="shared" si="47"/>
        <v>5</v>
      </c>
    </row>
    <row r="69" spans="1:37" s="1" customFormat="1" ht="24" customHeight="1" thickBot="1" x14ac:dyDescent="0.3">
      <c r="A69" s="25">
        <v>65</v>
      </c>
      <c r="B69" s="26" t="s">
        <v>238</v>
      </c>
      <c r="C69" s="26" t="s">
        <v>130</v>
      </c>
      <c r="D69" s="26" t="s">
        <v>42</v>
      </c>
      <c r="E69" s="24" t="s">
        <v>71</v>
      </c>
      <c r="F69" s="23" t="s">
        <v>54</v>
      </c>
      <c r="G69" s="8">
        <f t="shared" si="33"/>
        <v>0</v>
      </c>
      <c r="H69" s="13" t="b">
        <f t="shared" si="34"/>
        <v>0</v>
      </c>
      <c r="I69" s="23" t="s">
        <v>54</v>
      </c>
      <c r="J69" s="8">
        <f t="shared" si="35"/>
        <v>0</v>
      </c>
      <c r="K69" s="13" t="b">
        <f t="shared" si="36"/>
        <v>0</v>
      </c>
      <c r="L69" s="23" t="s">
        <v>54</v>
      </c>
      <c r="M69" s="8">
        <f t="shared" si="37"/>
        <v>0</v>
      </c>
      <c r="N69" s="10">
        <f t="shared" si="38"/>
        <v>0</v>
      </c>
      <c r="O69" s="14"/>
      <c r="P69" s="8">
        <f t="shared" si="53"/>
        <v>0</v>
      </c>
      <c r="Q69" s="14"/>
      <c r="R69" s="8">
        <f t="shared" si="54"/>
        <v>0</v>
      </c>
      <c r="S69" s="10">
        <f t="shared" si="39"/>
        <v>0</v>
      </c>
      <c r="T69" s="11">
        <f t="shared" si="40"/>
        <v>0</v>
      </c>
      <c r="U69" s="14"/>
      <c r="V69" s="14"/>
      <c r="W69" s="8">
        <f t="shared" si="55"/>
        <v>0</v>
      </c>
      <c r="X69" s="14"/>
      <c r="Y69" s="8">
        <f t="shared" si="52"/>
        <v>0</v>
      </c>
      <c r="Z69" s="14"/>
      <c r="AA69" s="14"/>
      <c r="AB69" s="8">
        <f>IF(Z69*12+AA69&lt;96,0,IF((Z69-8)+0.25*QUOTIENT(AA69,3)&lt;4,(Z69-8)+0.25*QUOTIENT(AA69,3),4))</f>
        <v>0</v>
      </c>
      <c r="AC69" s="11">
        <f t="shared" si="42"/>
        <v>0</v>
      </c>
      <c r="AD69" s="19" t="s">
        <v>53</v>
      </c>
      <c r="AE69" s="8">
        <f t="shared" si="43"/>
        <v>1</v>
      </c>
      <c r="AF69" s="19"/>
      <c r="AG69" s="8">
        <f t="shared" si="44"/>
        <v>0</v>
      </c>
      <c r="AH69" s="19" t="s">
        <v>44</v>
      </c>
      <c r="AI69" s="9">
        <f t="shared" si="45"/>
        <v>3</v>
      </c>
      <c r="AJ69" s="11">
        <f t="shared" si="46"/>
        <v>4</v>
      </c>
      <c r="AK69" s="12">
        <f t="shared" si="47"/>
        <v>4</v>
      </c>
    </row>
    <row r="70" spans="1:37" s="1" customFormat="1" ht="24" customHeight="1" thickBot="1" x14ac:dyDescent="0.3">
      <c r="A70" s="25">
        <v>66</v>
      </c>
      <c r="B70" s="26" t="s">
        <v>308</v>
      </c>
      <c r="C70" s="26" t="s">
        <v>309</v>
      </c>
      <c r="D70" s="26" t="s">
        <v>99</v>
      </c>
      <c r="E70" s="24" t="s">
        <v>71</v>
      </c>
      <c r="F70" s="23" t="s">
        <v>54</v>
      </c>
      <c r="G70" s="8">
        <f t="shared" si="33"/>
        <v>0</v>
      </c>
      <c r="H70" s="13" t="b">
        <f t="shared" si="34"/>
        <v>0</v>
      </c>
      <c r="I70" s="23" t="s">
        <v>54</v>
      </c>
      <c r="J70" s="8">
        <f t="shared" si="35"/>
        <v>0</v>
      </c>
      <c r="K70" s="13" t="b">
        <f t="shared" si="36"/>
        <v>0</v>
      </c>
      <c r="L70" s="23" t="s">
        <v>54</v>
      </c>
      <c r="M70" s="8">
        <f t="shared" si="37"/>
        <v>0</v>
      </c>
      <c r="N70" s="10">
        <f t="shared" si="38"/>
        <v>0</v>
      </c>
      <c r="O70" s="14"/>
      <c r="P70" s="8">
        <f t="shared" si="53"/>
        <v>0</v>
      </c>
      <c r="Q70" s="14"/>
      <c r="R70" s="8">
        <f t="shared" si="54"/>
        <v>0</v>
      </c>
      <c r="S70" s="10">
        <f t="shared" si="39"/>
        <v>0</v>
      </c>
      <c r="T70" s="11">
        <f t="shared" si="40"/>
        <v>0</v>
      </c>
      <c r="U70" s="14"/>
      <c r="V70" s="14"/>
      <c r="W70" s="8">
        <f t="shared" si="55"/>
        <v>0</v>
      </c>
      <c r="X70" s="14"/>
      <c r="Y70" s="8">
        <f t="shared" si="52"/>
        <v>0</v>
      </c>
      <c r="Z70" s="14"/>
      <c r="AA70" s="14"/>
      <c r="AB70" s="8">
        <v>4</v>
      </c>
      <c r="AC70" s="11">
        <f t="shared" si="42"/>
        <v>4</v>
      </c>
      <c r="AD70" s="19"/>
      <c r="AE70" s="8">
        <f t="shared" si="43"/>
        <v>0</v>
      </c>
      <c r="AF70" s="19"/>
      <c r="AG70" s="8">
        <f t="shared" si="44"/>
        <v>0</v>
      </c>
      <c r="AH70" s="19" t="s">
        <v>75</v>
      </c>
      <c r="AI70" s="9">
        <f t="shared" si="45"/>
        <v>0</v>
      </c>
      <c r="AJ70" s="11">
        <f t="shared" si="46"/>
        <v>0</v>
      </c>
      <c r="AK70" s="12">
        <f t="shared" si="47"/>
        <v>4</v>
      </c>
    </row>
    <row r="71" spans="1:37" s="1" customFormat="1" ht="24" customHeight="1" thickBot="1" x14ac:dyDescent="0.3">
      <c r="A71" s="25">
        <v>67</v>
      </c>
      <c r="B71" s="26" t="s">
        <v>109</v>
      </c>
      <c r="C71" s="26" t="s">
        <v>110</v>
      </c>
      <c r="D71" s="26" t="s">
        <v>106</v>
      </c>
      <c r="E71" s="24" t="s">
        <v>71</v>
      </c>
      <c r="F71" s="23" t="s">
        <v>54</v>
      </c>
      <c r="G71" s="8">
        <f t="shared" ref="G71:G103" si="56">IF(F71="ΝΑΙ-ΕΑ",8,IF(F71="ΝΑΙ",6,0))</f>
        <v>0</v>
      </c>
      <c r="H71" s="13" t="b">
        <f t="shared" ref="H71:H103" si="57">IF(F71="ΝΑΙ-ΕΑ",TRUE,FALSE)</f>
        <v>0</v>
      </c>
      <c r="I71" s="23" t="s">
        <v>54</v>
      </c>
      <c r="J71" s="8">
        <f t="shared" ref="J71:J78" si="58">IF(I71="ΝΑΙ-ΕΑ",5,IF(I71="ΝΑΙ",3,0))</f>
        <v>0</v>
      </c>
      <c r="K71" s="13" t="b">
        <f t="shared" ref="K71:K103" si="59">IF(I71="ΝΑΙ",TRUE,FALSE)</f>
        <v>0</v>
      </c>
      <c r="L71" s="23" t="s">
        <v>54</v>
      </c>
      <c r="M71" s="8">
        <f t="shared" ref="M71:M103" si="60">IF(L71="ΝΑΙ",3,0)</f>
        <v>0</v>
      </c>
      <c r="N71" s="10">
        <f t="shared" ref="N71:N103" si="61">IF(OR(AND(NOT(H71),NOT(K71)),AND(H71,K71)),G71+J71+M71,MAX(G71,J71)+M71)</f>
        <v>0</v>
      </c>
      <c r="O71" s="14"/>
      <c r="P71" s="8">
        <f t="shared" si="53"/>
        <v>0</v>
      </c>
      <c r="Q71" s="14"/>
      <c r="R71" s="8">
        <f t="shared" si="54"/>
        <v>0</v>
      </c>
      <c r="S71" s="10">
        <f t="shared" ref="S71:S103" si="62">P71+R71</f>
        <v>0</v>
      </c>
      <c r="T71" s="11">
        <f t="shared" ref="T71:T103" si="63">N71+S71</f>
        <v>0</v>
      </c>
      <c r="U71" s="14"/>
      <c r="V71" s="14"/>
      <c r="W71" s="8">
        <f t="shared" si="55"/>
        <v>0</v>
      </c>
      <c r="X71" s="14"/>
      <c r="Y71" s="8">
        <f t="shared" si="52"/>
        <v>0</v>
      </c>
      <c r="Z71" s="14"/>
      <c r="AA71" s="14"/>
      <c r="AB71" s="8">
        <f>IF(Z71*12+AA71&lt;96,0,IF((Z71-8)+0.25*QUOTIENT(AA71,3)&lt;4,(Z71-8)+0.25*QUOTIENT(AA71,3),4))</f>
        <v>0</v>
      </c>
      <c r="AC71" s="11">
        <f t="shared" ref="AC71:AC103" si="64">W71+Y71+AB71</f>
        <v>0</v>
      </c>
      <c r="AD71" s="19"/>
      <c r="AE71" s="8">
        <f t="shared" ref="AE71:AE78" si="65">IF(AD71="B2",1,IF(AD71="C1",1.5,IF(AD71="C2",2,0)))</f>
        <v>0</v>
      </c>
      <c r="AF71" s="19"/>
      <c r="AG71" s="8">
        <f t="shared" ref="AG71:AG78" si="66">IF(AF71="B2",0.5,IF(AF71="C1",0.75,IF(AF71="C2",1,0)))</f>
        <v>0</v>
      </c>
      <c r="AH71" s="19" t="s">
        <v>75</v>
      </c>
      <c r="AI71" s="9">
        <f t="shared" ref="AI71:AI78" si="67">IF(OR(AH71="ΌΧΙ",E71="ΠΕ19-20 ΠΛΗΡΟΦΟΡΙΚΗ",AH71=0),0,3)</f>
        <v>0</v>
      </c>
      <c r="AJ71" s="11">
        <f t="shared" ref="AJ71:AJ89" si="68">AE71+AG71+AI71</f>
        <v>0</v>
      </c>
      <c r="AK71" s="12">
        <f t="shared" ref="AK71:AK89" si="69">T71+AC71+AJ71</f>
        <v>0</v>
      </c>
    </row>
    <row r="72" spans="1:37" s="1" customFormat="1" ht="24" customHeight="1" thickBot="1" x14ac:dyDescent="0.3">
      <c r="A72" s="25">
        <v>68</v>
      </c>
      <c r="B72" s="26" t="s">
        <v>68</v>
      </c>
      <c r="C72" s="26" t="s">
        <v>69</v>
      </c>
      <c r="D72" s="26" t="s">
        <v>70</v>
      </c>
      <c r="E72" s="24" t="s">
        <v>71</v>
      </c>
      <c r="F72" s="23" t="s">
        <v>54</v>
      </c>
      <c r="G72" s="8">
        <f t="shared" si="56"/>
        <v>0</v>
      </c>
      <c r="H72" s="13" t="b">
        <f t="shared" si="57"/>
        <v>0</v>
      </c>
      <c r="I72" s="14" t="s">
        <v>44</v>
      </c>
      <c r="J72" s="8">
        <f t="shared" si="58"/>
        <v>3</v>
      </c>
      <c r="K72" s="13" t="b">
        <f t="shared" si="59"/>
        <v>1</v>
      </c>
      <c r="L72" s="23" t="s">
        <v>54</v>
      </c>
      <c r="M72" s="8">
        <f t="shared" si="60"/>
        <v>0</v>
      </c>
      <c r="N72" s="10">
        <f t="shared" si="61"/>
        <v>3</v>
      </c>
      <c r="O72" s="14"/>
      <c r="P72" s="8">
        <f t="shared" si="53"/>
        <v>0</v>
      </c>
      <c r="Q72" s="14"/>
      <c r="R72" s="8">
        <f t="shared" si="54"/>
        <v>0</v>
      </c>
      <c r="S72" s="10">
        <f t="shared" si="62"/>
        <v>0</v>
      </c>
      <c r="T72" s="11">
        <f t="shared" si="63"/>
        <v>3</v>
      </c>
      <c r="U72" s="14"/>
      <c r="V72" s="14"/>
      <c r="W72" s="8">
        <v>0</v>
      </c>
      <c r="X72" s="14"/>
      <c r="Y72" s="8">
        <f t="shared" si="52"/>
        <v>0</v>
      </c>
      <c r="Z72" s="14"/>
      <c r="AA72" s="14"/>
      <c r="AB72" s="8">
        <v>0</v>
      </c>
      <c r="AC72" s="11">
        <f t="shared" si="64"/>
        <v>0</v>
      </c>
      <c r="AD72" s="19" t="s">
        <v>75</v>
      </c>
      <c r="AE72" s="8">
        <f t="shared" si="65"/>
        <v>0</v>
      </c>
      <c r="AF72" s="19"/>
      <c r="AG72" s="8">
        <f t="shared" si="66"/>
        <v>0</v>
      </c>
      <c r="AH72" s="19" t="s">
        <v>75</v>
      </c>
      <c r="AI72" s="9">
        <f t="shared" si="67"/>
        <v>0</v>
      </c>
      <c r="AJ72" s="11">
        <f t="shared" si="68"/>
        <v>0</v>
      </c>
      <c r="AK72" s="12">
        <f t="shared" si="69"/>
        <v>3</v>
      </c>
    </row>
    <row r="73" spans="1:37" s="1" customFormat="1" ht="24" customHeight="1" thickBot="1" x14ac:dyDescent="0.3">
      <c r="A73" s="25">
        <v>69</v>
      </c>
      <c r="B73" s="26" t="s">
        <v>292</v>
      </c>
      <c r="C73" s="26" t="s">
        <v>67</v>
      </c>
      <c r="D73" s="26" t="s">
        <v>79</v>
      </c>
      <c r="E73" s="24" t="s">
        <v>71</v>
      </c>
      <c r="F73" s="23" t="s">
        <v>54</v>
      </c>
      <c r="G73" s="8">
        <f t="shared" si="56"/>
        <v>0</v>
      </c>
      <c r="H73" s="13" t="b">
        <f t="shared" si="57"/>
        <v>0</v>
      </c>
      <c r="I73" s="14" t="s">
        <v>44</v>
      </c>
      <c r="J73" s="8">
        <f t="shared" si="58"/>
        <v>3</v>
      </c>
      <c r="K73" s="13" t="b">
        <f t="shared" si="59"/>
        <v>1</v>
      </c>
      <c r="L73" s="23" t="s">
        <v>54</v>
      </c>
      <c r="M73" s="8">
        <f t="shared" si="60"/>
        <v>0</v>
      </c>
      <c r="N73" s="10">
        <f t="shared" si="61"/>
        <v>3</v>
      </c>
      <c r="O73" s="14"/>
      <c r="P73" s="8">
        <f t="shared" si="53"/>
        <v>0</v>
      </c>
      <c r="Q73" s="14"/>
      <c r="R73" s="8">
        <f t="shared" si="54"/>
        <v>0</v>
      </c>
      <c r="S73" s="10">
        <f t="shared" si="62"/>
        <v>0</v>
      </c>
      <c r="T73" s="11">
        <f t="shared" si="63"/>
        <v>3</v>
      </c>
      <c r="U73" s="14"/>
      <c r="V73" s="14"/>
      <c r="W73" s="8">
        <f t="shared" ref="W73:W80" si="70">IF(0.25*(U73*4+QUOTIENT(V73,3))&lt;7,0.25*(U73*4+QUOTIENT(V73,3)),7)</f>
        <v>0</v>
      </c>
      <c r="X73" s="14"/>
      <c r="Y73" s="8">
        <f t="shared" si="52"/>
        <v>0</v>
      </c>
      <c r="Z73" s="14"/>
      <c r="AA73" s="14"/>
      <c r="AB73" s="8">
        <f t="shared" ref="AB73:AB79" si="71">IF(Z73*12+AA73&lt;96,0,IF((Z73-8)+0.25*QUOTIENT(AA73,3)&lt;4,(Z73-8)+0.25*QUOTIENT(AA73,3),4))</f>
        <v>0</v>
      </c>
      <c r="AC73" s="11">
        <f t="shared" si="64"/>
        <v>0</v>
      </c>
      <c r="AD73" s="19" t="s">
        <v>45</v>
      </c>
      <c r="AE73" s="8">
        <f t="shared" si="65"/>
        <v>2</v>
      </c>
      <c r="AF73" s="19"/>
      <c r="AG73" s="8">
        <f t="shared" si="66"/>
        <v>0</v>
      </c>
      <c r="AH73" s="19" t="s">
        <v>44</v>
      </c>
      <c r="AI73" s="9">
        <f t="shared" si="67"/>
        <v>3</v>
      </c>
      <c r="AJ73" s="11">
        <f t="shared" si="68"/>
        <v>5</v>
      </c>
      <c r="AK73" s="12">
        <f t="shared" si="69"/>
        <v>8</v>
      </c>
    </row>
    <row r="74" spans="1:37" s="1" customFormat="1" ht="24" customHeight="1" thickBot="1" x14ac:dyDescent="0.3">
      <c r="A74" s="25">
        <v>70</v>
      </c>
      <c r="B74" s="26" t="s">
        <v>153</v>
      </c>
      <c r="C74" s="26" t="s">
        <v>154</v>
      </c>
      <c r="D74" s="26" t="s">
        <v>48</v>
      </c>
      <c r="E74" s="24" t="s">
        <v>71</v>
      </c>
      <c r="F74" s="23" t="s">
        <v>54</v>
      </c>
      <c r="G74" s="8">
        <f t="shared" si="56"/>
        <v>0</v>
      </c>
      <c r="H74" s="13" t="b">
        <f t="shared" si="57"/>
        <v>0</v>
      </c>
      <c r="I74" s="23" t="s">
        <v>54</v>
      </c>
      <c r="J74" s="8">
        <f t="shared" si="58"/>
        <v>0</v>
      </c>
      <c r="K74" s="13" t="b">
        <f t="shared" si="59"/>
        <v>0</v>
      </c>
      <c r="L74" s="23" t="s">
        <v>54</v>
      </c>
      <c r="M74" s="8">
        <f t="shared" si="60"/>
        <v>0</v>
      </c>
      <c r="N74" s="10">
        <f t="shared" si="61"/>
        <v>0</v>
      </c>
      <c r="O74" s="14"/>
      <c r="P74" s="8">
        <f t="shared" si="53"/>
        <v>0</v>
      </c>
      <c r="Q74" s="14"/>
      <c r="R74" s="8">
        <f t="shared" si="54"/>
        <v>0</v>
      </c>
      <c r="S74" s="10">
        <f t="shared" si="62"/>
        <v>0</v>
      </c>
      <c r="T74" s="11">
        <f t="shared" si="63"/>
        <v>0</v>
      </c>
      <c r="U74" s="14"/>
      <c r="V74" s="14"/>
      <c r="W74" s="8">
        <f t="shared" si="70"/>
        <v>0</v>
      </c>
      <c r="X74" s="14"/>
      <c r="Y74" s="8">
        <f t="shared" si="52"/>
        <v>0</v>
      </c>
      <c r="Z74" s="14"/>
      <c r="AA74" s="14"/>
      <c r="AB74" s="8">
        <f t="shared" si="71"/>
        <v>0</v>
      </c>
      <c r="AC74" s="11">
        <f t="shared" si="64"/>
        <v>0</v>
      </c>
      <c r="AD74" s="19" t="s">
        <v>53</v>
      </c>
      <c r="AE74" s="8">
        <f t="shared" si="65"/>
        <v>1</v>
      </c>
      <c r="AF74" s="19"/>
      <c r="AG74" s="8">
        <f t="shared" si="66"/>
        <v>0</v>
      </c>
      <c r="AH74" s="19" t="s">
        <v>44</v>
      </c>
      <c r="AI74" s="9">
        <f t="shared" si="67"/>
        <v>3</v>
      </c>
      <c r="AJ74" s="11">
        <f t="shared" si="68"/>
        <v>4</v>
      </c>
      <c r="AK74" s="12">
        <f t="shared" si="69"/>
        <v>4</v>
      </c>
    </row>
    <row r="75" spans="1:37" s="1" customFormat="1" ht="24" customHeight="1" thickBot="1" x14ac:dyDescent="0.3">
      <c r="A75" s="25">
        <v>71</v>
      </c>
      <c r="B75" s="26" t="s">
        <v>209</v>
      </c>
      <c r="C75" s="26" t="s">
        <v>70</v>
      </c>
      <c r="D75" s="26" t="s">
        <v>210</v>
      </c>
      <c r="E75" s="24" t="s">
        <v>71</v>
      </c>
      <c r="F75" s="14" t="s">
        <v>44</v>
      </c>
      <c r="G75" s="8">
        <f t="shared" si="56"/>
        <v>6</v>
      </c>
      <c r="H75" s="13" t="b">
        <f t="shared" si="57"/>
        <v>0</v>
      </c>
      <c r="I75" s="23" t="s">
        <v>54</v>
      </c>
      <c r="J75" s="8">
        <f t="shared" si="58"/>
        <v>0</v>
      </c>
      <c r="K75" s="13" t="b">
        <f t="shared" si="59"/>
        <v>0</v>
      </c>
      <c r="L75" s="23" t="s">
        <v>54</v>
      </c>
      <c r="M75" s="8">
        <f t="shared" si="60"/>
        <v>0</v>
      </c>
      <c r="N75" s="10">
        <f t="shared" si="61"/>
        <v>6</v>
      </c>
      <c r="O75" s="14"/>
      <c r="P75" s="8">
        <f t="shared" si="53"/>
        <v>0</v>
      </c>
      <c r="Q75" s="14"/>
      <c r="R75" s="8">
        <f t="shared" si="54"/>
        <v>0</v>
      </c>
      <c r="S75" s="10">
        <f t="shared" si="62"/>
        <v>0</v>
      </c>
      <c r="T75" s="11">
        <f t="shared" si="63"/>
        <v>6</v>
      </c>
      <c r="U75" s="14"/>
      <c r="V75" s="14"/>
      <c r="W75" s="8">
        <f t="shared" si="70"/>
        <v>0</v>
      </c>
      <c r="X75" s="14"/>
      <c r="Y75" s="8">
        <f t="shared" si="52"/>
        <v>0</v>
      </c>
      <c r="Z75" s="14"/>
      <c r="AA75" s="14"/>
      <c r="AB75" s="8">
        <f t="shared" si="71"/>
        <v>0</v>
      </c>
      <c r="AC75" s="11">
        <f t="shared" si="64"/>
        <v>0</v>
      </c>
      <c r="AD75" s="19" t="s">
        <v>45</v>
      </c>
      <c r="AE75" s="8">
        <f t="shared" si="65"/>
        <v>2</v>
      </c>
      <c r="AF75" s="19" t="s">
        <v>53</v>
      </c>
      <c r="AG75" s="8">
        <f t="shared" si="66"/>
        <v>0.5</v>
      </c>
      <c r="AH75" s="19" t="s">
        <v>75</v>
      </c>
      <c r="AI75" s="9">
        <f t="shared" si="67"/>
        <v>0</v>
      </c>
      <c r="AJ75" s="11">
        <f t="shared" si="68"/>
        <v>2.5</v>
      </c>
      <c r="AK75" s="12">
        <f t="shared" si="69"/>
        <v>8.5</v>
      </c>
    </row>
    <row r="76" spans="1:37" s="1" customFormat="1" ht="24" customHeight="1" thickBot="1" x14ac:dyDescent="0.3">
      <c r="A76" s="25">
        <v>72</v>
      </c>
      <c r="B76" s="26" t="s">
        <v>273</v>
      </c>
      <c r="C76" s="26" t="s">
        <v>259</v>
      </c>
      <c r="D76" s="26" t="s">
        <v>274</v>
      </c>
      <c r="E76" s="24" t="s">
        <v>71</v>
      </c>
      <c r="F76" s="23" t="s">
        <v>54</v>
      </c>
      <c r="G76" s="8">
        <f t="shared" si="56"/>
        <v>0</v>
      </c>
      <c r="H76" s="13" t="b">
        <f t="shared" si="57"/>
        <v>0</v>
      </c>
      <c r="I76" s="14" t="s">
        <v>44</v>
      </c>
      <c r="J76" s="8">
        <f t="shared" si="58"/>
        <v>3</v>
      </c>
      <c r="K76" s="13" t="b">
        <f t="shared" si="59"/>
        <v>1</v>
      </c>
      <c r="L76" s="23" t="s">
        <v>54</v>
      </c>
      <c r="M76" s="8">
        <f t="shared" si="60"/>
        <v>0</v>
      </c>
      <c r="N76" s="10">
        <f t="shared" si="61"/>
        <v>3</v>
      </c>
      <c r="O76" s="14"/>
      <c r="P76" s="8">
        <f t="shared" si="53"/>
        <v>0</v>
      </c>
      <c r="Q76" s="14"/>
      <c r="R76" s="8">
        <f t="shared" si="54"/>
        <v>0</v>
      </c>
      <c r="S76" s="10">
        <f t="shared" si="62"/>
        <v>0</v>
      </c>
      <c r="T76" s="11">
        <f t="shared" si="63"/>
        <v>3</v>
      </c>
      <c r="U76" s="14"/>
      <c r="V76" s="14"/>
      <c r="W76" s="8">
        <f t="shared" si="70"/>
        <v>0</v>
      </c>
      <c r="X76" s="14"/>
      <c r="Y76" s="8">
        <f t="shared" si="52"/>
        <v>0</v>
      </c>
      <c r="Z76" s="14"/>
      <c r="AA76" s="14"/>
      <c r="AB76" s="8">
        <f t="shared" si="71"/>
        <v>0</v>
      </c>
      <c r="AC76" s="11">
        <f t="shared" si="64"/>
        <v>0</v>
      </c>
      <c r="AD76" s="19" t="s">
        <v>53</v>
      </c>
      <c r="AE76" s="8">
        <f t="shared" si="65"/>
        <v>1</v>
      </c>
      <c r="AF76" s="19"/>
      <c r="AG76" s="8">
        <f t="shared" si="66"/>
        <v>0</v>
      </c>
      <c r="AH76" s="19" t="s">
        <v>44</v>
      </c>
      <c r="AI76" s="9">
        <f t="shared" si="67"/>
        <v>3</v>
      </c>
      <c r="AJ76" s="11">
        <f t="shared" si="68"/>
        <v>4</v>
      </c>
      <c r="AK76" s="12">
        <f t="shared" si="69"/>
        <v>7</v>
      </c>
    </row>
    <row r="77" spans="1:37" s="1" customFormat="1" ht="24" customHeight="1" thickBot="1" x14ac:dyDescent="0.3">
      <c r="A77" s="25">
        <v>73</v>
      </c>
      <c r="B77" s="26" t="s">
        <v>76</v>
      </c>
      <c r="C77" s="26" t="s">
        <v>77</v>
      </c>
      <c r="D77" s="26" t="s">
        <v>70</v>
      </c>
      <c r="E77" s="24" t="s">
        <v>49</v>
      </c>
      <c r="F77" s="23" t="s">
        <v>54</v>
      </c>
      <c r="G77" s="8">
        <f t="shared" si="56"/>
        <v>0</v>
      </c>
      <c r="H77" s="13" t="b">
        <f t="shared" si="57"/>
        <v>0</v>
      </c>
      <c r="I77" s="14" t="s">
        <v>44</v>
      </c>
      <c r="J77" s="8">
        <f t="shared" si="58"/>
        <v>3</v>
      </c>
      <c r="K77" s="13" t="b">
        <f t="shared" si="59"/>
        <v>1</v>
      </c>
      <c r="L77" s="23" t="s">
        <v>54</v>
      </c>
      <c r="M77" s="8">
        <f t="shared" si="60"/>
        <v>0</v>
      </c>
      <c r="N77" s="10">
        <f t="shared" si="61"/>
        <v>3</v>
      </c>
      <c r="O77" s="14"/>
      <c r="P77" s="8">
        <f t="shared" si="53"/>
        <v>0</v>
      </c>
      <c r="Q77" s="14"/>
      <c r="R77" s="8">
        <f t="shared" si="54"/>
        <v>0</v>
      </c>
      <c r="S77" s="10">
        <f t="shared" si="62"/>
        <v>0</v>
      </c>
      <c r="T77" s="11">
        <f t="shared" si="63"/>
        <v>3</v>
      </c>
      <c r="U77" s="14"/>
      <c r="V77" s="14"/>
      <c r="W77" s="8">
        <f t="shared" si="70"/>
        <v>0</v>
      </c>
      <c r="X77" s="14"/>
      <c r="Y77" s="8">
        <f t="shared" si="52"/>
        <v>0</v>
      </c>
      <c r="Z77" s="14"/>
      <c r="AA77" s="14"/>
      <c r="AB77" s="8">
        <f t="shared" si="71"/>
        <v>0</v>
      </c>
      <c r="AC77" s="11">
        <f t="shared" si="64"/>
        <v>0</v>
      </c>
      <c r="AD77" s="19" t="s">
        <v>52</v>
      </c>
      <c r="AE77" s="8">
        <f t="shared" si="65"/>
        <v>1.5</v>
      </c>
      <c r="AF77" s="19"/>
      <c r="AG77" s="8">
        <f t="shared" si="66"/>
        <v>0</v>
      </c>
      <c r="AH77" s="19" t="s">
        <v>44</v>
      </c>
      <c r="AI77" s="9">
        <f t="shared" si="67"/>
        <v>3</v>
      </c>
      <c r="AJ77" s="11">
        <f t="shared" si="68"/>
        <v>4.5</v>
      </c>
      <c r="AK77" s="12">
        <f t="shared" si="69"/>
        <v>7.5</v>
      </c>
    </row>
    <row r="78" spans="1:37" s="1" customFormat="1" ht="24" customHeight="1" thickBot="1" x14ac:dyDescent="0.3">
      <c r="A78" s="25">
        <v>74</v>
      </c>
      <c r="B78" s="26" t="s">
        <v>222</v>
      </c>
      <c r="C78" s="26" t="s">
        <v>223</v>
      </c>
      <c r="D78" s="26" t="s">
        <v>79</v>
      </c>
      <c r="E78" s="24" t="s">
        <v>49</v>
      </c>
      <c r="F78" s="23" t="s">
        <v>54</v>
      </c>
      <c r="G78" s="8">
        <f t="shared" si="56"/>
        <v>0</v>
      </c>
      <c r="H78" s="13" t="b">
        <f t="shared" si="57"/>
        <v>0</v>
      </c>
      <c r="I78" s="14" t="s">
        <v>44</v>
      </c>
      <c r="J78" s="8">
        <f t="shared" si="58"/>
        <v>3</v>
      </c>
      <c r="K78" s="13" t="b">
        <f t="shared" si="59"/>
        <v>1</v>
      </c>
      <c r="L78" s="23" t="s">
        <v>54</v>
      </c>
      <c r="M78" s="8">
        <f t="shared" si="60"/>
        <v>0</v>
      </c>
      <c r="N78" s="10">
        <f t="shared" si="61"/>
        <v>3</v>
      </c>
      <c r="O78" s="14"/>
      <c r="P78" s="8">
        <f t="shared" si="53"/>
        <v>0</v>
      </c>
      <c r="Q78" s="14"/>
      <c r="R78" s="8">
        <f t="shared" si="54"/>
        <v>0</v>
      </c>
      <c r="S78" s="10">
        <f t="shared" si="62"/>
        <v>0</v>
      </c>
      <c r="T78" s="11">
        <f t="shared" si="63"/>
        <v>3</v>
      </c>
      <c r="U78" s="14"/>
      <c r="V78" s="14"/>
      <c r="W78" s="8">
        <f t="shared" si="70"/>
        <v>0</v>
      </c>
      <c r="X78" s="14"/>
      <c r="Y78" s="8">
        <f t="shared" si="52"/>
        <v>0</v>
      </c>
      <c r="Z78" s="14"/>
      <c r="AA78" s="14"/>
      <c r="AB78" s="8">
        <f t="shared" si="71"/>
        <v>0</v>
      </c>
      <c r="AC78" s="11">
        <f t="shared" si="64"/>
        <v>0</v>
      </c>
      <c r="AD78" s="19" t="s">
        <v>52</v>
      </c>
      <c r="AE78" s="8">
        <f t="shared" si="65"/>
        <v>1.5</v>
      </c>
      <c r="AF78" s="19" t="s">
        <v>52</v>
      </c>
      <c r="AG78" s="8">
        <f t="shared" si="66"/>
        <v>0.75</v>
      </c>
      <c r="AH78" s="19" t="s">
        <v>44</v>
      </c>
      <c r="AI78" s="9">
        <f t="shared" si="67"/>
        <v>3</v>
      </c>
      <c r="AJ78" s="11">
        <f t="shared" si="68"/>
        <v>5.25</v>
      </c>
      <c r="AK78" s="12">
        <f t="shared" si="69"/>
        <v>8.25</v>
      </c>
    </row>
    <row r="79" spans="1:37" s="1" customFormat="1" ht="24" customHeight="1" thickBot="1" x14ac:dyDescent="0.3">
      <c r="A79" s="25">
        <v>75</v>
      </c>
      <c r="B79" s="25" t="s">
        <v>46</v>
      </c>
      <c r="C79" s="25" t="s">
        <v>47</v>
      </c>
      <c r="D79" s="25" t="s">
        <v>48</v>
      </c>
      <c r="E79" s="24" t="s">
        <v>49</v>
      </c>
      <c r="F79" s="23" t="s">
        <v>54</v>
      </c>
      <c r="G79" s="8">
        <f t="shared" si="56"/>
        <v>0</v>
      </c>
      <c r="H79" s="13" t="b">
        <f t="shared" si="57"/>
        <v>0</v>
      </c>
      <c r="I79" s="23" t="s">
        <v>54</v>
      </c>
      <c r="J79" s="8">
        <v>3</v>
      </c>
      <c r="K79" s="13" t="b">
        <f t="shared" si="59"/>
        <v>0</v>
      </c>
      <c r="L79" s="23" t="s">
        <v>54</v>
      </c>
      <c r="M79" s="8">
        <f t="shared" si="60"/>
        <v>0</v>
      </c>
      <c r="N79" s="10">
        <f t="shared" si="61"/>
        <v>3</v>
      </c>
      <c r="O79" s="14"/>
      <c r="P79" s="8">
        <f t="shared" si="53"/>
        <v>0</v>
      </c>
      <c r="Q79" s="14"/>
      <c r="R79" s="8">
        <f t="shared" si="54"/>
        <v>0</v>
      </c>
      <c r="S79" s="10">
        <f t="shared" si="62"/>
        <v>0</v>
      </c>
      <c r="T79" s="11">
        <f t="shared" si="63"/>
        <v>3</v>
      </c>
      <c r="U79" s="14"/>
      <c r="V79" s="14"/>
      <c r="W79" s="8">
        <f t="shared" si="70"/>
        <v>0</v>
      </c>
      <c r="X79" s="14"/>
      <c r="Y79" s="8">
        <f t="shared" si="52"/>
        <v>0</v>
      </c>
      <c r="Z79" s="14"/>
      <c r="AA79" s="14"/>
      <c r="AB79" s="8">
        <f t="shared" si="71"/>
        <v>0</v>
      </c>
      <c r="AC79" s="11">
        <f t="shared" si="64"/>
        <v>0</v>
      </c>
      <c r="AD79" s="19"/>
      <c r="AE79" s="8">
        <v>1</v>
      </c>
      <c r="AF79" s="19"/>
      <c r="AG79" s="8">
        <v>0.5</v>
      </c>
      <c r="AH79" s="19" t="s">
        <v>75</v>
      </c>
      <c r="AI79" s="9">
        <v>3</v>
      </c>
      <c r="AJ79" s="11">
        <f t="shared" si="68"/>
        <v>4.5</v>
      </c>
      <c r="AK79" s="12">
        <f t="shared" si="69"/>
        <v>7.5</v>
      </c>
    </row>
    <row r="80" spans="1:37" s="1" customFormat="1" ht="24" customHeight="1" thickBot="1" x14ac:dyDescent="0.3">
      <c r="A80" s="25">
        <v>76</v>
      </c>
      <c r="B80" s="26" t="s">
        <v>270</v>
      </c>
      <c r="C80" s="26" t="s">
        <v>113</v>
      </c>
      <c r="D80" s="26" t="s">
        <v>187</v>
      </c>
      <c r="E80" s="24" t="s">
        <v>49</v>
      </c>
      <c r="F80" s="23" t="s">
        <v>54</v>
      </c>
      <c r="G80" s="8">
        <f t="shared" si="56"/>
        <v>0</v>
      </c>
      <c r="H80" s="13" t="b">
        <f t="shared" si="57"/>
        <v>0</v>
      </c>
      <c r="I80" s="14" t="s">
        <v>44</v>
      </c>
      <c r="J80" s="8">
        <f t="shared" ref="J80:J112" si="72">IF(I80="ΝΑΙ-ΕΑ",5,IF(I80="ΝΑΙ",3,0))</f>
        <v>3</v>
      </c>
      <c r="K80" s="13" t="b">
        <f t="shared" si="59"/>
        <v>1</v>
      </c>
      <c r="L80" s="23" t="s">
        <v>54</v>
      </c>
      <c r="M80" s="8">
        <f t="shared" si="60"/>
        <v>0</v>
      </c>
      <c r="N80" s="10">
        <f t="shared" si="61"/>
        <v>3</v>
      </c>
      <c r="O80" s="14"/>
      <c r="P80" s="8">
        <f t="shared" si="53"/>
        <v>0</v>
      </c>
      <c r="Q80" s="14"/>
      <c r="R80" s="8">
        <f t="shared" si="54"/>
        <v>0</v>
      </c>
      <c r="S80" s="10">
        <f t="shared" si="62"/>
        <v>0</v>
      </c>
      <c r="T80" s="11">
        <f t="shared" si="63"/>
        <v>3</v>
      </c>
      <c r="U80" s="14"/>
      <c r="V80" s="14"/>
      <c r="W80" s="8">
        <f t="shared" si="70"/>
        <v>0</v>
      </c>
      <c r="X80" s="14"/>
      <c r="Y80" s="8">
        <f t="shared" si="52"/>
        <v>0</v>
      </c>
      <c r="Z80" s="14"/>
      <c r="AA80" s="14"/>
      <c r="AB80" s="8">
        <v>3.5</v>
      </c>
      <c r="AC80" s="11">
        <f t="shared" si="64"/>
        <v>3.5</v>
      </c>
      <c r="AD80" s="19" t="s">
        <v>53</v>
      </c>
      <c r="AE80" s="8">
        <f t="shared" ref="AE80:AE128" si="73">IF(AD80="B2",1,IF(AD80="C1",1.5,IF(AD80="C2",2,0)))</f>
        <v>1</v>
      </c>
      <c r="AF80" s="19"/>
      <c r="AG80" s="8">
        <f t="shared" ref="AG80:AG112" si="74">IF(AF80="B2",0.5,IF(AF80="C1",0.75,IF(AF80="C2",1,0)))</f>
        <v>0</v>
      </c>
      <c r="AH80" s="19" t="s">
        <v>44</v>
      </c>
      <c r="AI80" s="9">
        <f t="shared" ref="AI80:AI112" si="75">IF(OR(AH80="ΌΧΙ",E80="ΠΕ19-20 ΠΛΗΡΟΦΟΡΙΚΗ",AH80=0),0,3)</f>
        <v>3</v>
      </c>
      <c r="AJ80" s="11">
        <f t="shared" si="68"/>
        <v>4</v>
      </c>
      <c r="AK80" s="12">
        <f t="shared" si="69"/>
        <v>10.5</v>
      </c>
    </row>
    <row r="81" spans="1:37" s="1" customFormat="1" ht="24" customHeight="1" thickBot="1" x14ac:dyDescent="0.3">
      <c r="A81" s="25">
        <v>77</v>
      </c>
      <c r="B81" s="26" t="s">
        <v>92</v>
      </c>
      <c r="C81" s="26" t="s">
        <v>47</v>
      </c>
      <c r="D81" s="26" t="s">
        <v>93</v>
      </c>
      <c r="E81" s="24" t="s">
        <v>49</v>
      </c>
      <c r="F81" s="14" t="s">
        <v>44</v>
      </c>
      <c r="G81" s="8">
        <f t="shared" si="56"/>
        <v>6</v>
      </c>
      <c r="H81" s="13" t="b">
        <f t="shared" si="57"/>
        <v>0</v>
      </c>
      <c r="I81" s="23" t="s">
        <v>54</v>
      </c>
      <c r="J81" s="8">
        <f t="shared" si="72"/>
        <v>0</v>
      </c>
      <c r="K81" s="13" t="b">
        <f t="shared" si="59"/>
        <v>0</v>
      </c>
      <c r="L81" s="23" t="s">
        <v>54</v>
      </c>
      <c r="M81" s="8">
        <f t="shared" si="60"/>
        <v>0</v>
      </c>
      <c r="N81" s="10">
        <f t="shared" si="61"/>
        <v>6</v>
      </c>
      <c r="O81" s="14"/>
      <c r="P81" s="8">
        <v>1.33</v>
      </c>
      <c r="Q81" s="14"/>
      <c r="R81" s="8">
        <v>1.2</v>
      </c>
      <c r="S81" s="10">
        <f t="shared" si="62"/>
        <v>2.5300000000000002</v>
      </c>
      <c r="T81" s="11">
        <f t="shared" si="63"/>
        <v>8.5300000000000011</v>
      </c>
      <c r="U81" s="14"/>
      <c r="V81" s="14"/>
      <c r="W81" s="8">
        <v>1</v>
      </c>
      <c r="X81" s="14"/>
      <c r="Y81" s="8">
        <f t="shared" si="52"/>
        <v>0</v>
      </c>
      <c r="Z81" s="14"/>
      <c r="AA81" s="14"/>
      <c r="AB81" s="8">
        <v>4</v>
      </c>
      <c r="AC81" s="11">
        <f t="shared" si="64"/>
        <v>5</v>
      </c>
      <c r="AD81" s="19" t="s">
        <v>53</v>
      </c>
      <c r="AE81" s="8">
        <f t="shared" si="73"/>
        <v>1</v>
      </c>
      <c r="AF81" s="19" t="s">
        <v>53</v>
      </c>
      <c r="AG81" s="8">
        <f t="shared" si="74"/>
        <v>0.5</v>
      </c>
      <c r="AH81" s="19" t="s">
        <v>44</v>
      </c>
      <c r="AI81" s="9">
        <f t="shared" si="75"/>
        <v>3</v>
      </c>
      <c r="AJ81" s="11">
        <f t="shared" si="68"/>
        <v>4.5</v>
      </c>
      <c r="AK81" s="12">
        <f t="shared" si="69"/>
        <v>18.03</v>
      </c>
    </row>
    <row r="82" spans="1:37" s="1" customFormat="1" ht="24" customHeight="1" thickBot="1" x14ac:dyDescent="0.3">
      <c r="A82" s="25">
        <v>78</v>
      </c>
      <c r="B82" s="26" t="s">
        <v>267</v>
      </c>
      <c r="C82" s="26" t="s">
        <v>167</v>
      </c>
      <c r="D82" s="26" t="s">
        <v>67</v>
      </c>
      <c r="E82" s="24" t="s">
        <v>87</v>
      </c>
      <c r="F82" s="14" t="s">
        <v>44</v>
      </c>
      <c r="G82" s="8">
        <f t="shared" si="56"/>
        <v>6</v>
      </c>
      <c r="H82" s="13" t="b">
        <f t="shared" si="57"/>
        <v>0</v>
      </c>
      <c r="I82" s="23" t="s">
        <v>54</v>
      </c>
      <c r="J82" s="8">
        <f t="shared" si="72"/>
        <v>0</v>
      </c>
      <c r="K82" s="13" t="b">
        <f t="shared" si="59"/>
        <v>0</v>
      </c>
      <c r="L82" s="23" t="s">
        <v>54</v>
      </c>
      <c r="M82" s="8">
        <f t="shared" si="60"/>
        <v>0</v>
      </c>
      <c r="N82" s="10">
        <f t="shared" si="61"/>
        <v>6</v>
      </c>
      <c r="O82" s="14"/>
      <c r="P82" s="8">
        <f t="shared" ref="P82:P100" si="76">IF(0.5*O82/15&lt;=5,0.5*O82/15,5)</f>
        <v>0</v>
      </c>
      <c r="Q82" s="14"/>
      <c r="R82" s="8">
        <f t="shared" ref="R82:R100" si="77">IF(0.5*Q82/25&lt;=3,0.5*Q82/25,3)</f>
        <v>0</v>
      </c>
      <c r="S82" s="10">
        <f t="shared" si="62"/>
        <v>0</v>
      </c>
      <c r="T82" s="11">
        <f t="shared" si="63"/>
        <v>6</v>
      </c>
      <c r="U82" s="14"/>
      <c r="V82" s="14"/>
      <c r="W82" s="8">
        <f t="shared" ref="W82:W100" si="78">IF(0.25*(U82*4+QUOTIENT(V82,3))&lt;7,0.25*(U82*4+QUOTIENT(V82,3)),7)</f>
        <v>0</v>
      </c>
      <c r="X82" s="14"/>
      <c r="Y82" s="8">
        <f t="shared" si="52"/>
        <v>0</v>
      </c>
      <c r="Z82" s="14"/>
      <c r="AA82" s="14"/>
      <c r="AB82" s="8">
        <f>IF(Z82*12+AA82&lt;96,0,IF((Z82-8)+0.25*QUOTIENT(AA82,3)&lt;4,(Z82-8)+0.25*QUOTIENT(AA82,3),4))</f>
        <v>0</v>
      </c>
      <c r="AC82" s="11">
        <f t="shared" si="64"/>
        <v>0</v>
      </c>
      <c r="AD82" s="19" t="s">
        <v>53</v>
      </c>
      <c r="AE82" s="8">
        <f t="shared" si="73"/>
        <v>1</v>
      </c>
      <c r="AF82" s="19"/>
      <c r="AG82" s="8">
        <f t="shared" si="74"/>
        <v>0</v>
      </c>
      <c r="AH82" s="19" t="s">
        <v>75</v>
      </c>
      <c r="AI82" s="9">
        <f t="shared" si="75"/>
        <v>0</v>
      </c>
      <c r="AJ82" s="11">
        <f t="shared" si="68"/>
        <v>1</v>
      </c>
      <c r="AK82" s="12">
        <f t="shared" si="69"/>
        <v>7</v>
      </c>
    </row>
    <row r="83" spans="1:37" s="1" customFormat="1" ht="24" customHeight="1" thickBot="1" x14ac:dyDescent="0.3">
      <c r="A83" s="25">
        <v>79</v>
      </c>
      <c r="B83" s="26" t="s">
        <v>298</v>
      </c>
      <c r="C83" s="26" t="s">
        <v>116</v>
      </c>
      <c r="D83" s="26" t="s">
        <v>299</v>
      </c>
      <c r="E83" s="24" t="s">
        <v>87</v>
      </c>
      <c r="F83" s="23" t="s">
        <v>54</v>
      </c>
      <c r="G83" s="8">
        <f t="shared" si="56"/>
        <v>0</v>
      </c>
      <c r="H83" s="13" t="b">
        <f t="shared" si="57"/>
        <v>0</v>
      </c>
      <c r="I83" s="14" t="s">
        <v>44</v>
      </c>
      <c r="J83" s="8">
        <f t="shared" si="72"/>
        <v>3</v>
      </c>
      <c r="K83" s="13" t="b">
        <f t="shared" si="59"/>
        <v>1</v>
      </c>
      <c r="L83" s="23" t="s">
        <v>54</v>
      </c>
      <c r="M83" s="8">
        <f t="shared" si="60"/>
        <v>0</v>
      </c>
      <c r="N83" s="10">
        <f t="shared" si="61"/>
        <v>3</v>
      </c>
      <c r="O83" s="14"/>
      <c r="P83" s="8">
        <f t="shared" si="76"/>
        <v>0</v>
      </c>
      <c r="Q83" s="14"/>
      <c r="R83" s="8">
        <f t="shared" si="77"/>
        <v>0</v>
      </c>
      <c r="S83" s="10">
        <f t="shared" si="62"/>
        <v>0</v>
      </c>
      <c r="T83" s="11">
        <f t="shared" si="63"/>
        <v>3</v>
      </c>
      <c r="U83" s="14"/>
      <c r="V83" s="14"/>
      <c r="W83" s="8">
        <f t="shared" si="78"/>
        <v>0</v>
      </c>
      <c r="X83" s="14"/>
      <c r="Y83" s="8">
        <f t="shared" si="52"/>
        <v>0</v>
      </c>
      <c r="Z83" s="14"/>
      <c r="AA83" s="14"/>
      <c r="AB83" s="8">
        <v>4</v>
      </c>
      <c r="AC83" s="11">
        <f t="shared" si="64"/>
        <v>4</v>
      </c>
      <c r="AD83" s="19"/>
      <c r="AE83" s="8">
        <f t="shared" si="73"/>
        <v>0</v>
      </c>
      <c r="AF83" s="19"/>
      <c r="AG83" s="8">
        <f t="shared" si="74"/>
        <v>0</v>
      </c>
      <c r="AH83" s="19" t="s">
        <v>44</v>
      </c>
      <c r="AI83" s="9">
        <f t="shared" si="75"/>
        <v>3</v>
      </c>
      <c r="AJ83" s="11">
        <f t="shared" si="68"/>
        <v>3</v>
      </c>
      <c r="AK83" s="12">
        <f t="shared" si="69"/>
        <v>10</v>
      </c>
    </row>
    <row r="84" spans="1:37" s="1" customFormat="1" ht="24" customHeight="1" thickBot="1" x14ac:dyDescent="0.3">
      <c r="A84" s="25">
        <v>80</v>
      </c>
      <c r="B84" s="26" t="s">
        <v>211</v>
      </c>
      <c r="C84" s="26" t="s">
        <v>47</v>
      </c>
      <c r="D84" s="26" t="s">
        <v>184</v>
      </c>
      <c r="E84" s="24" t="s">
        <v>87</v>
      </c>
      <c r="F84" s="23" t="s">
        <v>54</v>
      </c>
      <c r="G84" s="8">
        <f t="shared" si="56"/>
        <v>0</v>
      </c>
      <c r="H84" s="13" t="b">
        <f t="shared" si="57"/>
        <v>0</v>
      </c>
      <c r="I84" s="14" t="s">
        <v>44</v>
      </c>
      <c r="J84" s="8">
        <f t="shared" si="72"/>
        <v>3</v>
      </c>
      <c r="K84" s="13" t="b">
        <f t="shared" si="59"/>
        <v>1</v>
      </c>
      <c r="L84" s="23" t="s">
        <v>54</v>
      </c>
      <c r="M84" s="8">
        <f t="shared" si="60"/>
        <v>0</v>
      </c>
      <c r="N84" s="10">
        <f t="shared" si="61"/>
        <v>3</v>
      </c>
      <c r="O84" s="14"/>
      <c r="P84" s="8">
        <f t="shared" si="76"/>
        <v>0</v>
      </c>
      <c r="Q84" s="14"/>
      <c r="R84" s="8">
        <f t="shared" si="77"/>
        <v>0</v>
      </c>
      <c r="S84" s="10">
        <f t="shared" si="62"/>
        <v>0</v>
      </c>
      <c r="T84" s="11">
        <f t="shared" si="63"/>
        <v>3</v>
      </c>
      <c r="U84" s="14"/>
      <c r="V84" s="14"/>
      <c r="W84" s="8">
        <f t="shared" si="78"/>
        <v>0</v>
      </c>
      <c r="X84" s="14"/>
      <c r="Y84" s="8">
        <f t="shared" si="52"/>
        <v>0</v>
      </c>
      <c r="Z84" s="14"/>
      <c r="AA84" s="14"/>
      <c r="AB84" s="8">
        <f t="shared" ref="AB84:AB100" si="79">IF(Z84*12+AA84&lt;96,0,IF((Z84-8)+0.25*QUOTIENT(AA84,3)&lt;4,(Z84-8)+0.25*QUOTIENT(AA84,3),4))</f>
        <v>0</v>
      </c>
      <c r="AC84" s="11">
        <f t="shared" si="64"/>
        <v>0</v>
      </c>
      <c r="AD84" s="19" t="s">
        <v>45</v>
      </c>
      <c r="AE84" s="8">
        <f t="shared" si="73"/>
        <v>2</v>
      </c>
      <c r="AF84" s="19" t="s">
        <v>52</v>
      </c>
      <c r="AG84" s="8">
        <f t="shared" si="74"/>
        <v>0.75</v>
      </c>
      <c r="AH84" s="19" t="s">
        <v>44</v>
      </c>
      <c r="AI84" s="9">
        <f t="shared" si="75"/>
        <v>3</v>
      </c>
      <c r="AJ84" s="11">
        <f t="shared" si="68"/>
        <v>5.75</v>
      </c>
      <c r="AK84" s="12">
        <f t="shared" si="69"/>
        <v>8.75</v>
      </c>
    </row>
    <row r="85" spans="1:37" s="1" customFormat="1" ht="24" customHeight="1" thickBot="1" x14ac:dyDescent="0.3">
      <c r="A85" s="25">
        <v>81</v>
      </c>
      <c r="B85" s="26" t="s">
        <v>162</v>
      </c>
      <c r="C85" s="26" t="s">
        <v>47</v>
      </c>
      <c r="D85" s="26" t="s">
        <v>70</v>
      </c>
      <c r="E85" s="24" t="s">
        <v>87</v>
      </c>
      <c r="F85" s="23" t="s">
        <v>54</v>
      </c>
      <c r="G85" s="8">
        <f t="shared" si="56"/>
        <v>0</v>
      </c>
      <c r="H85" s="13" t="b">
        <f t="shared" si="57"/>
        <v>0</v>
      </c>
      <c r="I85" s="23" t="s">
        <v>54</v>
      </c>
      <c r="J85" s="8">
        <f t="shared" si="72"/>
        <v>0</v>
      </c>
      <c r="K85" s="13" t="b">
        <f t="shared" si="59"/>
        <v>0</v>
      </c>
      <c r="L85" s="14" t="s">
        <v>44</v>
      </c>
      <c r="M85" s="8">
        <f t="shared" si="60"/>
        <v>3</v>
      </c>
      <c r="N85" s="10">
        <f t="shared" si="61"/>
        <v>3</v>
      </c>
      <c r="O85" s="14"/>
      <c r="P85" s="8">
        <f t="shared" si="76"/>
        <v>0</v>
      </c>
      <c r="Q85" s="14"/>
      <c r="R85" s="8">
        <f t="shared" si="77"/>
        <v>0</v>
      </c>
      <c r="S85" s="10">
        <f t="shared" si="62"/>
        <v>0</v>
      </c>
      <c r="T85" s="11">
        <f t="shared" si="63"/>
        <v>3</v>
      </c>
      <c r="U85" s="14"/>
      <c r="V85" s="14"/>
      <c r="W85" s="8">
        <f t="shared" si="78"/>
        <v>0</v>
      </c>
      <c r="X85" s="14"/>
      <c r="Y85" s="8">
        <f t="shared" si="52"/>
        <v>0</v>
      </c>
      <c r="Z85" s="14"/>
      <c r="AA85" s="14"/>
      <c r="AB85" s="8">
        <f t="shared" si="79"/>
        <v>0</v>
      </c>
      <c r="AC85" s="11">
        <f t="shared" si="64"/>
        <v>0</v>
      </c>
      <c r="AD85" s="19"/>
      <c r="AE85" s="8">
        <f t="shared" si="73"/>
        <v>0</v>
      </c>
      <c r="AF85" s="19"/>
      <c r="AG85" s="8">
        <f t="shared" si="74"/>
        <v>0</v>
      </c>
      <c r="AH85" s="19" t="s">
        <v>44</v>
      </c>
      <c r="AI85" s="9">
        <f t="shared" si="75"/>
        <v>3</v>
      </c>
      <c r="AJ85" s="11">
        <f t="shared" si="68"/>
        <v>3</v>
      </c>
      <c r="AK85" s="12">
        <f t="shared" si="69"/>
        <v>6</v>
      </c>
    </row>
    <row r="86" spans="1:37" s="1" customFormat="1" ht="24" customHeight="1" thickBot="1" x14ac:dyDescent="0.3">
      <c r="A86" s="25">
        <v>82</v>
      </c>
      <c r="B86" s="26" t="s">
        <v>256</v>
      </c>
      <c r="C86" s="26" t="s">
        <v>237</v>
      </c>
      <c r="D86" s="26" t="s">
        <v>257</v>
      </c>
      <c r="E86" s="24" t="s">
        <v>87</v>
      </c>
      <c r="F86" s="23" t="s">
        <v>54</v>
      </c>
      <c r="G86" s="8">
        <f t="shared" si="56"/>
        <v>0</v>
      </c>
      <c r="H86" s="13" t="b">
        <f t="shared" si="57"/>
        <v>0</v>
      </c>
      <c r="I86" s="23" t="s">
        <v>54</v>
      </c>
      <c r="J86" s="8">
        <f t="shared" si="72"/>
        <v>0</v>
      </c>
      <c r="K86" s="13" t="b">
        <f t="shared" si="59"/>
        <v>0</v>
      </c>
      <c r="L86" s="23" t="s">
        <v>54</v>
      </c>
      <c r="M86" s="8">
        <f t="shared" si="60"/>
        <v>0</v>
      </c>
      <c r="N86" s="10">
        <f t="shared" si="61"/>
        <v>0</v>
      </c>
      <c r="O86" s="14"/>
      <c r="P86" s="8">
        <f t="shared" si="76"/>
        <v>0</v>
      </c>
      <c r="Q86" s="14"/>
      <c r="R86" s="8">
        <f t="shared" si="77"/>
        <v>0</v>
      </c>
      <c r="S86" s="10">
        <f t="shared" si="62"/>
        <v>0</v>
      </c>
      <c r="T86" s="11">
        <f t="shared" si="63"/>
        <v>0</v>
      </c>
      <c r="U86" s="14"/>
      <c r="V86" s="14"/>
      <c r="W86" s="8">
        <f t="shared" si="78"/>
        <v>0</v>
      </c>
      <c r="X86" s="14"/>
      <c r="Y86" s="8">
        <f t="shared" si="52"/>
        <v>0</v>
      </c>
      <c r="Z86" s="14"/>
      <c r="AA86" s="14"/>
      <c r="AB86" s="8">
        <f t="shared" si="79"/>
        <v>0</v>
      </c>
      <c r="AC86" s="11">
        <f t="shared" si="64"/>
        <v>0</v>
      </c>
      <c r="AD86" s="19" t="s">
        <v>53</v>
      </c>
      <c r="AE86" s="8">
        <f t="shared" si="73"/>
        <v>1</v>
      </c>
      <c r="AF86" s="19"/>
      <c r="AG86" s="8">
        <f t="shared" si="74"/>
        <v>0</v>
      </c>
      <c r="AH86" s="19" t="s">
        <v>44</v>
      </c>
      <c r="AI86" s="9">
        <f t="shared" si="75"/>
        <v>3</v>
      </c>
      <c r="AJ86" s="11">
        <f t="shared" si="68"/>
        <v>4</v>
      </c>
      <c r="AK86" s="12">
        <f t="shared" si="69"/>
        <v>4</v>
      </c>
    </row>
    <row r="87" spans="1:37" s="1" customFormat="1" ht="24" customHeight="1" thickBot="1" x14ac:dyDescent="0.3">
      <c r="A87" s="25">
        <v>83</v>
      </c>
      <c r="B87" s="26" t="s">
        <v>101</v>
      </c>
      <c r="C87" s="26" t="s">
        <v>102</v>
      </c>
      <c r="D87" s="26" t="s">
        <v>84</v>
      </c>
      <c r="E87" s="24" t="s">
        <v>87</v>
      </c>
      <c r="F87" s="23" t="s">
        <v>54</v>
      </c>
      <c r="G87" s="8">
        <f t="shared" si="56"/>
        <v>0</v>
      </c>
      <c r="H87" s="13" t="b">
        <f t="shared" si="57"/>
        <v>0</v>
      </c>
      <c r="I87" s="23" t="s">
        <v>54</v>
      </c>
      <c r="J87" s="8">
        <f t="shared" si="72"/>
        <v>0</v>
      </c>
      <c r="K87" s="13" t="b">
        <f t="shared" si="59"/>
        <v>0</v>
      </c>
      <c r="L87" s="23" t="s">
        <v>54</v>
      </c>
      <c r="M87" s="8">
        <f t="shared" si="60"/>
        <v>0</v>
      </c>
      <c r="N87" s="10">
        <f t="shared" si="61"/>
        <v>0</v>
      </c>
      <c r="O87" s="14"/>
      <c r="P87" s="8">
        <f t="shared" si="76"/>
        <v>0</v>
      </c>
      <c r="Q87" s="14"/>
      <c r="R87" s="8">
        <f t="shared" si="77"/>
        <v>0</v>
      </c>
      <c r="S87" s="10">
        <f t="shared" si="62"/>
        <v>0</v>
      </c>
      <c r="T87" s="11">
        <f t="shared" si="63"/>
        <v>0</v>
      </c>
      <c r="U87" s="14"/>
      <c r="V87" s="14"/>
      <c r="W87" s="8">
        <f t="shared" si="78"/>
        <v>0</v>
      </c>
      <c r="X87" s="14"/>
      <c r="Y87" s="8">
        <f t="shared" si="52"/>
        <v>0</v>
      </c>
      <c r="Z87" s="14"/>
      <c r="AA87" s="14"/>
      <c r="AB87" s="8">
        <f t="shared" si="79"/>
        <v>0</v>
      </c>
      <c r="AC87" s="11">
        <f t="shared" si="64"/>
        <v>0</v>
      </c>
      <c r="AD87" s="19" t="s">
        <v>45</v>
      </c>
      <c r="AE87" s="8">
        <f t="shared" si="73"/>
        <v>2</v>
      </c>
      <c r="AF87" s="19"/>
      <c r="AG87" s="8">
        <f t="shared" si="74"/>
        <v>0</v>
      </c>
      <c r="AH87" s="19" t="s">
        <v>44</v>
      </c>
      <c r="AI87" s="9">
        <f t="shared" si="75"/>
        <v>3</v>
      </c>
      <c r="AJ87" s="11">
        <f t="shared" si="68"/>
        <v>5</v>
      </c>
      <c r="AK87" s="12">
        <f t="shared" si="69"/>
        <v>5</v>
      </c>
    </row>
    <row r="88" spans="1:37" s="1" customFormat="1" ht="24" customHeight="1" thickBot="1" x14ac:dyDescent="0.3">
      <c r="A88" s="25">
        <v>84</v>
      </c>
      <c r="B88" s="26" t="s">
        <v>279</v>
      </c>
      <c r="C88" s="26" t="s">
        <v>280</v>
      </c>
      <c r="D88" s="26" t="s">
        <v>281</v>
      </c>
      <c r="E88" s="24" t="s">
        <v>87</v>
      </c>
      <c r="F88" s="23" t="s">
        <v>54</v>
      </c>
      <c r="G88" s="8">
        <f t="shared" si="56"/>
        <v>0</v>
      </c>
      <c r="H88" s="13" t="b">
        <f t="shared" si="57"/>
        <v>0</v>
      </c>
      <c r="I88" s="23" t="s">
        <v>54</v>
      </c>
      <c r="J88" s="8">
        <f t="shared" si="72"/>
        <v>0</v>
      </c>
      <c r="K88" s="13" t="b">
        <f t="shared" si="59"/>
        <v>0</v>
      </c>
      <c r="L88" s="23" t="s">
        <v>54</v>
      </c>
      <c r="M88" s="8">
        <f t="shared" si="60"/>
        <v>0</v>
      </c>
      <c r="N88" s="10">
        <f t="shared" si="61"/>
        <v>0</v>
      </c>
      <c r="O88" s="14"/>
      <c r="P88" s="8">
        <f t="shared" si="76"/>
        <v>0</v>
      </c>
      <c r="Q88" s="14"/>
      <c r="R88" s="8">
        <f t="shared" si="77"/>
        <v>0</v>
      </c>
      <c r="S88" s="10">
        <f t="shared" si="62"/>
        <v>0</v>
      </c>
      <c r="T88" s="11">
        <f t="shared" si="63"/>
        <v>0</v>
      </c>
      <c r="U88" s="14"/>
      <c r="V88" s="14"/>
      <c r="W88" s="8">
        <f t="shared" si="78"/>
        <v>0</v>
      </c>
      <c r="X88" s="14"/>
      <c r="Y88" s="8">
        <f t="shared" si="52"/>
        <v>0</v>
      </c>
      <c r="Z88" s="14"/>
      <c r="AA88" s="14"/>
      <c r="AB88" s="8">
        <f t="shared" si="79"/>
        <v>0</v>
      </c>
      <c r="AC88" s="11">
        <f t="shared" si="64"/>
        <v>0</v>
      </c>
      <c r="AD88" s="19"/>
      <c r="AE88" s="8">
        <f t="shared" si="73"/>
        <v>0</v>
      </c>
      <c r="AF88" s="19"/>
      <c r="AG88" s="8">
        <f t="shared" si="74"/>
        <v>0</v>
      </c>
      <c r="AH88" s="19" t="s">
        <v>44</v>
      </c>
      <c r="AI88" s="9">
        <f t="shared" si="75"/>
        <v>3</v>
      </c>
      <c r="AJ88" s="11">
        <f t="shared" si="68"/>
        <v>3</v>
      </c>
      <c r="AK88" s="12">
        <f t="shared" si="69"/>
        <v>3</v>
      </c>
    </row>
    <row r="89" spans="1:37" s="1" customFormat="1" ht="24" customHeight="1" thickBot="1" x14ac:dyDescent="0.3">
      <c r="A89" s="25">
        <v>85</v>
      </c>
      <c r="B89" s="26" t="s">
        <v>85</v>
      </c>
      <c r="C89" s="26" t="s">
        <v>86</v>
      </c>
      <c r="D89" s="26" t="s">
        <v>79</v>
      </c>
      <c r="E89" s="24" t="s">
        <v>87</v>
      </c>
      <c r="F89" s="23" t="s">
        <v>54</v>
      </c>
      <c r="G89" s="8">
        <f t="shared" si="56"/>
        <v>0</v>
      </c>
      <c r="H89" s="13" t="b">
        <f t="shared" si="57"/>
        <v>0</v>
      </c>
      <c r="I89" s="14" t="s">
        <v>44</v>
      </c>
      <c r="J89" s="8">
        <f t="shared" si="72"/>
        <v>3</v>
      </c>
      <c r="K89" s="13" t="b">
        <f t="shared" si="59"/>
        <v>1</v>
      </c>
      <c r="L89" s="23" t="s">
        <v>54</v>
      </c>
      <c r="M89" s="8">
        <f t="shared" si="60"/>
        <v>0</v>
      </c>
      <c r="N89" s="10">
        <f t="shared" si="61"/>
        <v>3</v>
      </c>
      <c r="O89" s="14"/>
      <c r="P89" s="8">
        <f t="shared" si="76"/>
        <v>0</v>
      </c>
      <c r="Q89" s="14"/>
      <c r="R89" s="8">
        <f t="shared" si="77"/>
        <v>0</v>
      </c>
      <c r="S89" s="10">
        <f t="shared" si="62"/>
        <v>0</v>
      </c>
      <c r="T89" s="11">
        <f t="shared" si="63"/>
        <v>3</v>
      </c>
      <c r="U89" s="14"/>
      <c r="V89" s="14"/>
      <c r="W89" s="8">
        <f t="shared" si="78"/>
        <v>0</v>
      </c>
      <c r="X89" s="14"/>
      <c r="Y89" s="8">
        <f t="shared" si="52"/>
        <v>0</v>
      </c>
      <c r="Z89" s="14"/>
      <c r="AA89" s="14"/>
      <c r="AB89" s="8">
        <f t="shared" si="79"/>
        <v>0</v>
      </c>
      <c r="AC89" s="11">
        <f t="shared" si="64"/>
        <v>0</v>
      </c>
      <c r="AD89" s="19"/>
      <c r="AE89" s="8">
        <f t="shared" si="73"/>
        <v>0</v>
      </c>
      <c r="AF89" s="19"/>
      <c r="AG89" s="8">
        <f t="shared" si="74"/>
        <v>0</v>
      </c>
      <c r="AH89" s="19" t="s">
        <v>75</v>
      </c>
      <c r="AI89" s="9">
        <f t="shared" si="75"/>
        <v>0</v>
      </c>
      <c r="AJ89" s="11">
        <f t="shared" si="68"/>
        <v>0</v>
      </c>
      <c r="AK89" s="12">
        <f t="shared" si="69"/>
        <v>3</v>
      </c>
    </row>
    <row r="90" spans="1:37" s="1" customFormat="1" ht="24" customHeight="1" thickBot="1" x14ac:dyDescent="0.3">
      <c r="A90" s="25">
        <v>86</v>
      </c>
      <c r="B90" s="26" t="s">
        <v>195</v>
      </c>
      <c r="C90" s="26" t="s">
        <v>80</v>
      </c>
      <c r="D90" s="26" t="s">
        <v>96</v>
      </c>
      <c r="E90" s="24" t="s">
        <v>87</v>
      </c>
      <c r="F90" s="14" t="s">
        <v>44</v>
      </c>
      <c r="G90" s="8">
        <f t="shared" si="56"/>
        <v>6</v>
      </c>
      <c r="H90" s="13" t="b">
        <f t="shared" si="57"/>
        <v>0</v>
      </c>
      <c r="I90" s="14" t="s">
        <v>44</v>
      </c>
      <c r="J90" s="8">
        <f t="shared" si="72"/>
        <v>3</v>
      </c>
      <c r="K90" s="13" t="b">
        <f t="shared" si="59"/>
        <v>1</v>
      </c>
      <c r="L90" s="23" t="s">
        <v>54</v>
      </c>
      <c r="M90" s="8">
        <f t="shared" si="60"/>
        <v>0</v>
      </c>
      <c r="N90" s="10">
        <f t="shared" si="61"/>
        <v>6</v>
      </c>
      <c r="O90" s="14"/>
      <c r="P90" s="8">
        <f t="shared" si="76"/>
        <v>0</v>
      </c>
      <c r="Q90" s="14"/>
      <c r="R90" s="8">
        <f t="shared" si="77"/>
        <v>0</v>
      </c>
      <c r="S90" s="10">
        <f t="shared" si="62"/>
        <v>0</v>
      </c>
      <c r="T90" s="11">
        <f t="shared" si="63"/>
        <v>6</v>
      </c>
      <c r="U90" s="14"/>
      <c r="V90" s="14"/>
      <c r="W90" s="8">
        <f t="shared" si="78"/>
        <v>0</v>
      </c>
      <c r="X90" s="14"/>
      <c r="Y90" s="8">
        <f t="shared" si="52"/>
        <v>0</v>
      </c>
      <c r="Z90" s="14"/>
      <c r="AA90" s="14"/>
      <c r="AB90" s="8">
        <f t="shared" si="79"/>
        <v>0</v>
      </c>
      <c r="AC90" s="11">
        <f t="shared" si="64"/>
        <v>0</v>
      </c>
      <c r="AD90" s="19" t="s">
        <v>45</v>
      </c>
      <c r="AE90" s="8">
        <f t="shared" si="73"/>
        <v>2</v>
      </c>
      <c r="AF90" s="19"/>
      <c r="AG90" s="8">
        <f t="shared" si="74"/>
        <v>0</v>
      </c>
      <c r="AH90" s="19" t="s">
        <v>44</v>
      </c>
      <c r="AI90" s="9">
        <f t="shared" si="75"/>
        <v>3</v>
      </c>
      <c r="AJ90" s="11">
        <v>5</v>
      </c>
      <c r="AK90" s="12">
        <v>14</v>
      </c>
    </row>
    <row r="91" spans="1:37" s="1" customFormat="1" ht="24" customHeight="1" thickBot="1" x14ac:dyDescent="0.3">
      <c r="A91" s="25">
        <v>87</v>
      </c>
      <c r="B91" s="26" t="s">
        <v>224</v>
      </c>
      <c r="C91" s="26" t="s">
        <v>119</v>
      </c>
      <c r="D91" s="26" t="s">
        <v>177</v>
      </c>
      <c r="E91" s="24" t="s">
        <v>87</v>
      </c>
      <c r="F91" s="23" t="s">
        <v>54</v>
      </c>
      <c r="G91" s="8">
        <f t="shared" si="56"/>
        <v>0</v>
      </c>
      <c r="H91" s="13" t="b">
        <f t="shared" si="57"/>
        <v>0</v>
      </c>
      <c r="I91" s="14" t="s">
        <v>44</v>
      </c>
      <c r="J91" s="8">
        <f t="shared" si="72"/>
        <v>3</v>
      </c>
      <c r="K91" s="13" t="b">
        <f t="shared" si="59"/>
        <v>1</v>
      </c>
      <c r="L91" s="23" t="s">
        <v>54</v>
      </c>
      <c r="M91" s="8">
        <f t="shared" si="60"/>
        <v>0</v>
      </c>
      <c r="N91" s="10">
        <f t="shared" si="61"/>
        <v>3</v>
      </c>
      <c r="O91" s="14"/>
      <c r="P91" s="8">
        <f t="shared" si="76"/>
        <v>0</v>
      </c>
      <c r="Q91" s="14"/>
      <c r="R91" s="8">
        <f t="shared" si="77"/>
        <v>0</v>
      </c>
      <c r="S91" s="10">
        <f t="shared" si="62"/>
        <v>0</v>
      </c>
      <c r="T91" s="11">
        <f t="shared" si="63"/>
        <v>3</v>
      </c>
      <c r="U91" s="14"/>
      <c r="V91" s="14"/>
      <c r="W91" s="8">
        <f t="shared" si="78"/>
        <v>0</v>
      </c>
      <c r="X91" s="14"/>
      <c r="Y91" s="8">
        <f t="shared" si="52"/>
        <v>0</v>
      </c>
      <c r="Z91" s="14"/>
      <c r="AA91" s="14"/>
      <c r="AB91" s="8">
        <f t="shared" si="79"/>
        <v>0</v>
      </c>
      <c r="AC91" s="11">
        <f t="shared" si="64"/>
        <v>0</v>
      </c>
      <c r="AD91" s="19" t="s">
        <v>53</v>
      </c>
      <c r="AE91" s="8">
        <f t="shared" si="73"/>
        <v>1</v>
      </c>
      <c r="AF91" s="19"/>
      <c r="AG91" s="8">
        <f t="shared" si="74"/>
        <v>0</v>
      </c>
      <c r="AH91" s="19" t="s">
        <v>75</v>
      </c>
      <c r="AI91" s="9">
        <f t="shared" si="75"/>
        <v>0</v>
      </c>
      <c r="AJ91" s="11">
        <f t="shared" ref="AJ91:AJ123" si="80">AE91+AG91+AI91</f>
        <v>1</v>
      </c>
      <c r="AK91" s="12">
        <f t="shared" ref="AK91:AK123" si="81">T91+AC91+AJ91</f>
        <v>4</v>
      </c>
    </row>
    <row r="92" spans="1:37" s="1" customFormat="1" ht="24" customHeight="1" thickBot="1" x14ac:dyDescent="0.3">
      <c r="A92" s="25">
        <v>88</v>
      </c>
      <c r="B92" s="26" t="s">
        <v>88</v>
      </c>
      <c r="C92" s="26" t="s">
        <v>89</v>
      </c>
      <c r="D92" s="26" t="s">
        <v>90</v>
      </c>
      <c r="E92" s="24" t="s">
        <v>91</v>
      </c>
      <c r="F92" s="23" t="s">
        <v>54</v>
      </c>
      <c r="G92" s="8">
        <f t="shared" si="56"/>
        <v>0</v>
      </c>
      <c r="H92" s="13" t="b">
        <f t="shared" si="57"/>
        <v>0</v>
      </c>
      <c r="I92" s="14" t="s">
        <v>44</v>
      </c>
      <c r="J92" s="8">
        <f t="shared" si="72"/>
        <v>3</v>
      </c>
      <c r="K92" s="13" t="b">
        <f t="shared" si="59"/>
        <v>1</v>
      </c>
      <c r="L92" s="23" t="s">
        <v>54</v>
      </c>
      <c r="M92" s="8">
        <f t="shared" si="60"/>
        <v>0</v>
      </c>
      <c r="N92" s="10">
        <f t="shared" si="61"/>
        <v>3</v>
      </c>
      <c r="O92" s="14"/>
      <c r="P92" s="8">
        <f t="shared" si="76"/>
        <v>0</v>
      </c>
      <c r="Q92" s="14"/>
      <c r="R92" s="8">
        <f t="shared" si="77"/>
        <v>0</v>
      </c>
      <c r="S92" s="10">
        <f t="shared" si="62"/>
        <v>0</v>
      </c>
      <c r="T92" s="11">
        <f t="shared" si="63"/>
        <v>3</v>
      </c>
      <c r="U92" s="14"/>
      <c r="V92" s="14"/>
      <c r="W92" s="8">
        <f t="shared" si="78"/>
        <v>0</v>
      </c>
      <c r="X92" s="14"/>
      <c r="Y92" s="8">
        <f t="shared" si="52"/>
        <v>0</v>
      </c>
      <c r="Z92" s="14"/>
      <c r="AA92" s="14"/>
      <c r="AB92" s="8">
        <f t="shared" si="79"/>
        <v>0</v>
      </c>
      <c r="AC92" s="11">
        <f t="shared" si="64"/>
        <v>0</v>
      </c>
      <c r="AD92" s="19" t="s">
        <v>75</v>
      </c>
      <c r="AE92" s="8">
        <f t="shared" si="73"/>
        <v>0</v>
      </c>
      <c r="AF92" s="19"/>
      <c r="AG92" s="8">
        <f t="shared" si="74"/>
        <v>0</v>
      </c>
      <c r="AH92" s="19" t="s">
        <v>44</v>
      </c>
      <c r="AI92" s="9">
        <f t="shared" si="75"/>
        <v>3</v>
      </c>
      <c r="AJ92" s="11">
        <f t="shared" si="80"/>
        <v>3</v>
      </c>
      <c r="AK92" s="12">
        <f t="shared" si="81"/>
        <v>6</v>
      </c>
    </row>
    <row r="93" spans="1:37" s="1" customFormat="1" ht="24" customHeight="1" thickBot="1" x14ac:dyDescent="0.3">
      <c r="A93" s="25">
        <v>89</v>
      </c>
      <c r="B93" s="26" t="s">
        <v>207</v>
      </c>
      <c r="C93" s="26" t="s">
        <v>179</v>
      </c>
      <c r="D93" s="26" t="s">
        <v>208</v>
      </c>
      <c r="E93" s="24" t="s">
        <v>91</v>
      </c>
      <c r="F93" s="23" t="s">
        <v>54</v>
      </c>
      <c r="G93" s="8">
        <f t="shared" si="56"/>
        <v>0</v>
      </c>
      <c r="H93" s="13" t="b">
        <f t="shared" si="57"/>
        <v>0</v>
      </c>
      <c r="I93" s="14" t="s">
        <v>44</v>
      </c>
      <c r="J93" s="8">
        <f t="shared" si="72"/>
        <v>3</v>
      </c>
      <c r="K93" s="13" t="b">
        <f t="shared" si="59"/>
        <v>1</v>
      </c>
      <c r="L93" s="23" t="s">
        <v>54</v>
      </c>
      <c r="M93" s="8">
        <f t="shared" si="60"/>
        <v>0</v>
      </c>
      <c r="N93" s="10">
        <f t="shared" si="61"/>
        <v>3</v>
      </c>
      <c r="O93" s="14"/>
      <c r="P93" s="8">
        <f t="shared" si="76"/>
        <v>0</v>
      </c>
      <c r="Q93" s="14"/>
      <c r="R93" s="8">
        <f t="shared" si="77"/>
        <v>0</v>
      </c>
      <c r="S93" s="10">
        <f t="shared" si="62"/>
        <v>0</v>
      </c>
      <c r="T93" s="11">
        <f t="shared" si="63"/>
        <v>3</v>
      </c>
      <c r="U93" s="14"/>
      <c r="V93" s="14"/>
      <c r="W93" s="8">
        <f t="shared" si="78"/>
        <v>0</v>
      </c>
      <c r="X93" s="14"/>
      <c r="Y93" s="8">
        <f t="shared" si="52"/>
        <v>0</v>
      </c>
      <c r="Z93" s="14"/>
      <c r="AA93" s="14"/>
      <c r="AB93" s="8">
        <f t="shared" si="79"/>
        <v>0</v>
      </c>
      <c r="AC93" s="11">
        <f t="shared" si="64"/>
        <v>0</v>
      </c>
      <c r="AD93" s="19" t="s">
        <v>53</v>
      </c>
      <c r="AE93" s="8">
        <f t="shared" si="73"/>
        <v>1</v>
      </c>
      <c r="AF93" s="19"/>
      <c r="AG93" s="8">
        <f t="shared" si="74"/>
        <v>0</v>
      </c>
      <c r="AH93" s="19" t="s">
        <v>44</v>
      </c>
      <c r="AI93" s="9">
        <f t="shared" si="75"/>
        <v>3</v>
      </c>
      <c r="AJ93" s="11">
        <f t="shared" si="80"/>
        <v>4</v>
      </c>
      <c r="AK93" s="12">
        <f t="shared" si="81"/>
        <v>7</v>
      </c>
    </row>
    <row r="94" spans="1:37" s="1" customFormat="1" ht="24" customHeight="1" thickBot="1" x14ac:dyDescent="0.3">
      <c r="A94" s="25">
        <v>90</v>
      </c>
      <c r="B94" s="26" t="s">
        <v>326</v>
      </c>
      <c r="C94" s="26" t="s">
        <v>77</v>
      </c>
      <c r="D94" s="26" t="s">
        <v>79</v>
      </c>
      <c r="E94" s="24" t="s">
        <v>58</v>
      </c>
      <c r="F94" s="23" t="s">
        <v>54</v>
      </c>
      <c r="G94" s="8">
        <f t="shared" si="56"/>
        <v>0</v>
      </c>
      <c r="H94" s="13" t="b">
        <f t="shared" si="57"/>
        <v>0</v>
      </c>
      <c r="I94" s="14" t="s">
        <v>81</v>
      </c>
      <c r="J94" s="8">
        <f t="shared" si="72"/>
        <v>5</v>
      </c>
      <c r="K94" s="13" t="b">
        <f t="shared" si="59"/>
        <v>0</v>
      </c>
      <c r="L94" s="23" t="s">
        <v>54</v>
      </c>
      <c r="M94" s="8">
        <f t="shared" si="60"/>
        <v>0</v>
      </c>
      <c r="N94" s="10">
        <f t="shared" si="61"/>
        <v>5</v>
      </c>
      <c r="O94" s="14"/>
      <c r="P94" s="8">
        <f t="shared" ref="P94" si="82">IF(0.5*O94/15&lt;=5,0.5*O94/15,5)</f>
        <v>0</v>
      </c>
      <c r="Q94" s="14"/>
      <c r="R94" s="8">
        <f t="shared" ref="R94" si="83">IF(0.5*Q94/25&lt;=3,0.5*Q94/25,3)</f>
        <v>0</v>
      </c>
      <c r="S94" s="10">
        <f t="shared" ref="S94" si="84">P94+R94</f>
        <v>0</v>
      </c>
      <c r="T94" s="11">
        <f t="shared" ref="T94" si="85">N94+S94</f>
        <v>5</v>
      </c>
      <c r="U94" s="14"/>
      <c r="V94" s="14"/>
      <c r="W94" s="8">
        <f t="shared" ref="W94" si="86">IF(0.25*(U94*4+QUOTIENT(V94,3))&lt;7,0.25*(U94*4+QUOTIENT(V94,3)),7)</f>
        <v>0</v>
      </c>
      <c r="X94" s="14"/>
      <c r="Y94" s="8">
        <f t="shared" ref="Y94" si="87">IF(0.25*(X94/50)&lt;4,0.25*(X94/50),4)</f>
        <v>0</v>
      </c>
      <c r="Z94" s="14"/>
      <c r="AA94" s="14"/>
      <c r="AB94" s="8">
        <f t="shared" ref="AB94" si="88">IF(Z94*12+AA94&lt;96,0,IF((Z94-8)+0.25*QUOTIENT(AA94,3)&lt;4,(Z94-8)+0.25*QUOTIENT(AA94,3),4))</f>
        <v>0</v>
      </c>
      <c r="AC94" s="11">
        <f t="shared" ref="AC94" si="89">W94+Y94+AB94</f>
        <v>0</v>
      </c>
      <c r="AD94" s="19" t="s">
        <v>45</v>
      </c>
      <c r="AE94" s="8">
        <f t="shared" si="73"/>
        <v>2</v>
      </c>
      <c r="AF94" s="19" t="s">
        <v>45</v>
      </c>
      <c r="AG94" s="8">
        <f t="shared" si="74"/>
        <v>1</v>
      </c>
      <c r="AH94" s="19" t="s">
        <v>44</v>
      </c>
      <c r="AI94" s="9">
        <f t="shared" si="75"/>
        <v>3</v>
      </c>
      <c r="AJ94" s="11">
        <f t="shared" si="80"/>
        <v>6</v>
      </c>
      <c r="AK94" s="12">
        <f t="shared" si="81"/>
        <v>11</v>
      </c>
    </row>
    <row r="95" spans="1:37" s="1" customFormat="1" ht="24" customHeight="1" thickBot="1" x14ac:dyDescent="0.3">
      <c r="A95" s="25">
        <v>91</v>
      </c>
      <c r="B95" s="26" t="s">
        <v>248</v>
      </c>
      <c r="C95" s="26" t="s">
        <v>249</v>
      </c>
      <c r="D95" s="26" t="s">
        <v>250</v>
      </c>
      <c r="E95" s="24" t="s">
        <v>58</v>
      </c>
      <c r="F95" s="23" t="s">
        <v>54</v>
      </c>
      <c r="G95" s="8">
        <f t="shared" si="56"/>
        <v>0</v>
      </c>
      <c r="H95" s="13" t="b">
        <f t="shared" si="57"/>
        <v>0</v>
      </c>
      <c r="I95" s="23" t="s">
        <v>54</v>
      </c>
      <c r="J95" s="8">
        <f t="shared" si="72"/>
        <v>0</v>
      </c>
      <c r="K95" s="13" t="b">
        <f t="shared" si="59"/>
        <v>0</v>
      </c>
      <c r="L95" s="14" t="s">
        <v>44</v>
      </c>
      <c r="M95" s="8">
        <f t="shared" si="60"/>
        <v>3</v>
      </c>
      <c r="N95" s="10">
        <f t="shared" si="61"/>
        <v>3</v>
      </c>
      <c r="O95" s="14"/>
      <c r="P95" s="8">
        <f t="shared" si="76"/>
        <v>0</v>
      </c>
      <c r="Q95" s="14"/>
      <c r="R95" s="8">
        <f t="shared" si="77"/>
        <v>0</v>
      </c>
      <c r="S95" s="10">
        <f t="shared" si="62"/>
        <v>0</v>
      </c>
      <c r="T95" s="11">
        <f t="shared" si="63"/>
        <v>3</v>
      </c>
      <c r="U95" s="14"/>
      <c r="V95" s="14"/>
      <c r="W95" s="8">
        <f t="shared" si="78"/>
        <v>0</v>
      </c>
      <c r="X95" s="14"/>
      <c r="Y95" s="8">
        <f t="shared" si="52"/>
        <v>0</v>
      </c>
      <c r="Z95" s="14"/>
      <c r="AA95" s="14"/>
      <c r="AB95" s="8">
        <f t="shared" si="79"/>
        <v>0</v>
      </c>
      <c r="AC95" s="11">
        <f t="shared" si="64"/>
        <v>0</v>
      </c>
      <c r="AD95" s="19" t="s">
        <v>45</v>
      </c>
      <c r="AE95" s="8">
        <f t="shared" si="73"/>
        <v>2</v>
      </c>
      <c r="AF95" s="19"/>
      <c r="AG95" s="8">
        <f t="shared" si="74"/>
        <v>0</v>
      </c>
      <c r="AH95" s="19" t="s">
        <v>44</v>
      </c>
      <c r="AI95" s="9">
        <f t="shared" si="75"/>
        <v>3</v>
      </c>
      <c r="AJ95" s="11">
        <f t="shared" si="80"/>
        <v>5</v>
      </c>
      <c r="AK95" s="12">
        <f t="shared" si="81"/>
        <v>8</v>
      </c>
    </row>
    <row r="96" spans="1:37" s="1" customFormat="1" ht="24" customHeight="1" thickBot="1" x14ac:dyDescent="0.3">
      <c r="A96" s="25">
        <v>92</v>
      </c>
      <c r="B96" s="26" t="s">
        <v>65</v>
      </c>
      <c r="C96" s="26" t="s">
        <v>66</v>
      </c>
      <c r="D96" s="26" t="s">
        <v>67</v>
      </c>
      <c r="E96" s="24" t="s">
        <v>58</v>
      </c>
      <c r="F96" s="23" t="s">
        <v>54</v>
      </c>
      <c r="G96" s="8">
        <f t="shared" si="56"/>
        <v>0</v>
      </c>
      <c r="H96" s="13" t="b">
        <f t="shared" si="57"/>
        <v>0</v>
      </c>
      <c r="I96" s="14" t="s">
        <v>44</v>
      </c>
      <c r="J96" s="8">
        <f t="shared" si="72"/>
        <v>3</v>
      </c>
      <c r="K96" s="13" t="b">
        <f t="shared" si="59"/>
        <v>1</v>
      </c>
      <c r="L96" s="23" t="s">
        <v>54</v>
      </c>
      <c r="M96" s="8">
        <f t="shared" si="60"/>
        <v>0</v>
      </c>
      <c r="N96" s="10">
        <f t="shared" si="61"/>
        <v>3</v>
      </c>
      <c r="O96" s="14"/>
      <c r="P96" s="8">
        <f t="shared" si="76"/>
        <v>0</v>
      </c>
      <c r="Q96" s="14"/>
      <c r="R96" s="8">
        <f t="shared" si="77"/>
        <v>0</v>
      </c>
      <c r="S96" s="10">
        <f t="shared" si="62"/>
        <v>0</v>
      </c>
      <c r="T96" s="11">
        <f t="shared" si="63"/>
        <v>3</v>
      </c>
      <c r="U96" s="14"/>
      <c r="V96" s="14"/>
      <c r="W96" s="8">
        <f t="shared" si="78"/>
        <v>0</v>
      </c>
      <c r="X96" s="14"/>
      <c r="Y96" s="8">
        <f t="shared" si="52"/>
        <v>0</v>
      </c>
      <c r="Z96" s="14"/>
      <c r="AA96" s="14"/>
      <c r="AB96" s="8">
        <f t="shared" si="79"/>
        <v>0</v>
      </c>
      <c r="AC96" s="11">
        <f t="shared" si="64"/>
        <v>0</v>
      </c>
      <c r="AD96" s="19"/>
      <c r="AE96" s="8">
        <f t="shared" si="73"/>
        <v>0</v>
      </c>
      <c r="AF96" s="19"/>
      <c r="AG96" s="8">
        <f t="shared" si="74"/>
        <v>0</v>
      </c>
      <c r="AH96" s="19" t="s">
        <v>75</v>
      </c>
      <c r="AI96" s="9">
        <f t="shared" si="75"/>
        <v>0</v>
      </c>
      <c r="AJ96" s="11">
        <f t="shared" si="80"/>
        <v>0</v>
      </c>
      <c r="AK96" s="12">
        <f t="shared" si="81"/>
        <v>3</v>
      </c>
    </row>
    <row r="97" spans="1:37" s="1" customFormat="1" ht="24" customHeight="1" thickBot="1" x14ac:dyDescent="0.3">
      <c r="A97" s="25">
        <v>93</v>
      </c>
      <c r="B97" s="26" t="s">
        <v>155</v>
      </c>
      <c r="C97" s="26" t="s">
        <v>156</v>
      </c>
      <c r="D97" s="26" t="s">
        <v>79</v>
      </c>
      <c r="E97" s="24" t="s">
        <v>58</v>
      </c>
      <c r="F97" s="23" t="s">
        <v>54</v>
      </c>
      <c r="G97" s="8">
        <f t="shared" si="56"/>
        <v>0</v>
      </c>
      <c r="H97" s="13" t="b">
        <f t="shared" si="57"/>
        <v>0</v>
      </c>
      <c r="I97" s="14" t="s">
        <v>81</v>
      </c>
      <c r="J97" s="8">
        <f t="shared" si="72"/>
        <v>5</v>
      </c>
      <c r="K97" s="13" t="b">
        <f t="shared" si="59"/>
        <v>0</v>
      </c>
      <c r="L97" s="23" t="s">
        <v>54</v>
      </c>
      <c r="M97" s="8">
        <f t="shared" si="60"/>
        <v>0</v>
      </c>
      <c r="N97" s="10">
        <f t="shared" si="61"/>
        <v>5</v>
      </c>
      <c r="O97" s="14"/>
      <c r="P97" s="8">
        <f t="shared" si="76"/>
        <v>0</v>
      </c>
      <c r="Q97" s="14"/>
      <c r="R97" s="8">
        <f t="shared" si="77"/>
        <v>0</v>
      </c>
      <c r="S97" s="10">
        <f t="shared" si="62"/>
        <v>0</v>
      </c>
      <c r="T97" s="11">
        <f t="shared" si="63"/>
        <v>5</v>
      </c>
      <c r="U97" s="14"/>
      <c r="V97" s="14"/>
      <c r="W97" s="8">
        <f t="shared" si="78"/>
        <v>0</v>
      </c>
      <c r="X97" s="14"/>
      <c r="Y97" s="8">
        <f t="shared" si="52"/>
        <v>0</v>
      </c>
      <c r="Z97" s="14"/>
      <c r="AA97" s="14"/>
      <c r="AB97" s="8">
        <f t="shared" si="79"/>
        <v>0</v>
      </c>
      <c r="AC97" s="11">
        <f t="shared" si="64"/>
        <v>0</v>
      </c>
      <c r="AD97" s="19" t="s">
        <v>75</v>
      </c>
      <c r="AE97" s="8">
        <f t="shared" si="73"/>
        <v>0</v>
      </c>
      <c r="AF97" s="19"/>
      <c r="AG97" s="8">
        <f t="shared" si="74"/>
        <v>0</v>
      </c>
      <c r="AH97" s="19" t="s">
        <v>75</v>
      </c>
      <c r="AI97" s="9">
        <f t="shared" si="75"/>
        <v>0</v>
      </c>
      <c r="AJ97" s="11">
        <f t="shared" si="80"/>
        <v>0</v>
      </c>
      <c r="AK97" s="12">
        <f t="shared" si="81"/>
        <v>5</v>
      </c>
    </row>
    <row r="98" spans="1:37" s="1" customFormat="1" ht="24" customHeight="1" thickBot="1" x14ac:dyDescent="0.3">
      <c r="A98" s="25">
        <v>94</v>
      </c>
      <c r="B98" s="26" t="s">
        <v>55</v>
      </c>
      <c r="C98" s="26" t="s">
        <v>56</v>
      </c>
      <c r="D98" s="26" t="s">
        <v>57</v>
      </c>
      <c r="E98" s="24" t="s">
        <v>58</v>
      </c>
      <c r="F98" s="23" t="s">
        <v>54</v>
      </c>
      <c r="G98" s="8">
        <f t="shared" si="56"/>
        <v>0</v>
      </c>
      <c r="H98" s="13" t="b">
        <f t="shared" si="57"/>
        <v>0</v>
      </c>
      <c r="I98" s="23" t="s">
        <v>54</v>
      </c>
      <c r="J98" s="8">
        <f t="shared" si="72"/>
        <v>0</v>
      </c>
      <c r="K98" s="13" t="b">
        <f t="shared" si="59"/>
        <v>0</v>
      </c>
      <c r="L98" s="23" t="s">
        <v>54</v>
      </c>
      <c r="M98" s="8">
        <f t="shared" si="60"/>
        <v>0</v>
      </c>
      <c r="N98" s="10">
        <f t="shared" si="61"/>
        <v>0</v>
      </c>
      <c r="O98" s="14"/>
      <c r="P98" s="8">
        <f t="shared" si="76"/>
        <v>0</v>
      </c>
      <c r="Q98" s="14"/>
      <c r="R98" s="8">
        <f t="shared" si="77"/>
        <v>0</v>
      </c>
      <c r="S98" s="10">
        <f t="shared" si="62"/>
        <v>0</v>
      </c>
      <c r="T98" s="11">
        <f t="shared" si="63"/>
        <v>0</v>
      </c>
      <c r="U98" s="14"/>
      <c r="V98" s="14"/>
      <c r="W98" s="8">
        <f t="shared" si="78"/>
        <v>0</v>
      </c>
      <c r="X98" s="14"/>
      <c r="Y98" s="8">
        <f t="shared" ref="Y98:Y128" si="90">IF(0.25*(X98/50)&lt;4,0.25*(X98/50),4)</f>
        <v>0</v>
      </c>
      <c r="Z98" s="14"/>
      <c r="AA98" s="14"/>
      <c r="AB98" s="8">
        <f t="shared" si="79"/>
        <v>0</v>
      </c>
      <c r="AC98" s="11">
        <f t="shared" si="64"/>
        <v>0</v>
      </c>
      <c r="AD98" s="19"/>
      <c r="AE98" s="8">
        <f t="shared" si="73"/>
        <v>0</v>
      </c>
      <c r="AF98" s="19"/>
      <c r="AG98" s="8">
        <f t="shared" si="74"/>
        <v>0</v>
      </c>
      <c r="AH98" s="19" t="s">
        <v>44</v>
      </c>
      <c r="AI98" s="9">
        <f t="shared" si="75"/>
        <v>3</v>
      </c>
      <c r="AJ98" s="11">
        <f t="shared" si="80"/>
        <v>3</v>
      </c>
      <c r="AK98" s="12">
        <f t="shared" si="81"/>
        <v>3</v>
      </c>
    </row>
    <row r="99" spans="1:37" s="1" customFormat="1" ht="24" customHeight="1" thickBot="1" x14ac:dyDescent="0.3">
      <c r="A99" s="25">
        <v>95</v>
      </c>
      <c r="B99" s="26" t="s">
        <v>103</v>
      </c>
      <c r="C99" s="26" t="s">
        <v>104</v>
      </c>
      <c r="D99" s="26" t="s">
        <v>96</v>
      </c>
      <c r="E99" s="24" t="s">
        <v>58</v>
      </c>
      <c r="F99" s="23" t="s">
        <v>54</v>
      </c>
      <c r="G99" s="8">
        <f t="shared" si="56"/>
        <v>0</v>
      </c>
      <c r="H99" s="13" t="b">
        <f t="shared" si="57"/>
        <v>0</v>
      </c>
      <c r="I99" s="14" t="s">
        <v>44</v>
      </c>
      <c r="J99" s="8">
        <f t="shared" si="72"/>
        <v>3</v>
      </c>
      <c r="K99" s="13" t="b">
        <f t="shared" si="59"/>
        <v>1</v>
      </c>
      <c r="L99" s="23" t="s">
        <v>54</v>
      </c>
      <c r="M99" s="8">
        <f t="shared" si="60"/>
        <v>0</v>
      </c>
      <c r="N99" s="10">
        <f t="shared" si="61"/>
        <v>3</v>
      </c>
      <c r="O99" s="14"/>
      <c r="P99" s="8">
        <f t="shared" si="76"/>
        <v>0</v>
      </c>
      <c r="Q99" s="14"/>
      <c r="R99" s="8">
        <f t="shared" si="77"/>
        <v>0</v>
      </c>
      <c r="S99" s="10">
        <f t="shared" si="62"/>
        <v>0</v>
      </c>
      <c r="T99" s="11">
        <f t="shared" si="63"/>
        <v>3</v>
      </c>
      <c r="U99" s="14"/>
      <c r="V99" s="14"/>
      <c r="W99" s="8">
        <f t="shared" si="78"/>
        <v>0</v>
      </c>
      <c r="X99" s="14"/>
      <c r="Y99" s="8">
        <f t="shared" si="90"/>
        <v>0</v>
      </c>
      <c r="Z99" s="14"/>
      <c r="AA99" s="14"/>
      <c r="AB99" s="8">
        <f t="shared" si="79"/>
        <v>0</v>
      </c>
      <c r="AC99" s="11">
        <f t="shared" si="64"/>
        <v>0</v>
      </c>
      <c r="AD99" s="19" t="s">
        <v>45</v>
      </c>
      <c r="AE99" s="8">
        <f t="shared" si="73"/>
        <v>2</v>
      </c>
      <c r="AF99" s="19"/>
      <c r="AG99" s="8">
        <f t="shared" si="74"/>
        <v>0</v>
      </c>
      <c r="AH99" s="19" t="s">
        <v>75</v>
      </c>
      <c r="AI99" s="9">
        <f t="shared" si="75"/>
        <v>0</v>
      </c>
      <c r="AJ99" s="11">
        <f t="shared" si="80"/>
        <v>2</v>
      </c>
      <c r="AK99" s="12">
        <f t="shared" si="81"/>
        <v>5</v>
      </c>
    </row>
    <row r="100" spans="1:37" s="1" customFormat="1" ht="24" customHeight="1" thickBot="1" x14ac:dyDescent="0.3">
      <c r="A100" s="25">
        <v>96</v>
      </c>
      <c r="B100" s="26" t="s">
        <v>82</v>
      </c>
      <c r="C100" s="26" t="s">
        <v>83</v>
      </c>
      <c r="D100" s="26" t="s">
        <v>84</v>
      </c>
      <c r="E100" s="24" t="s">
        <v>58</v>
      </c>
      <c r="F100" s="23" t="s">
        <v>54</v>
      </c>
      <c r="G100" s="8">
        <f t="shared" si="56"/>
        <v>0</v>
      </c>
      <c r="H100" s="13" t="b">
        <f t="shared" si="57"/>
        <v>0</v>
      </c>
      <c r="I100" s="14" t="s">
        <v>81</v>
      </c>
      <c r="J100" s="8">
        <f t="shared" si="72"/>
        <v>5</v>
      </c>
      <c r="K100" s="13" t="b">
        <f t="shared" si="59"/>
        <v>0</v>
      </c>
      <c r="L100" s="23" t="s">
        <v>54</v>
      </c>
      <c r="M100" s="8">
        <f t="shared" si="60"/>
        <v>0</v>
      </c>
      <c r="N100" s="10">
        <f t="shared" si="61"/>
        <v>5</v>
      </c>
      <c r="O100" s="14"/>
      <c r="P100" s="8">
        <f t="shared" si="76"/>
        <v>0</v>
      </c>
      <c r="Q100" s="14"/>
      <c r="R100" s="8">
        <f t="shared" si="77"/>
        <v>0</v>
      </c>
      <c r="S100" s="10">
        <f t="shared" si="62"/>
        <v>0</v>
      </c>
      <c r="T100" s="11">
        <f t="shared" si="63"/>
        <v>5</v>
      </c>
      <c r="U100" s="14"/>
      <c r="V100" s="14"/>
      <c r="W100" s="8">
        <f t="shared" si="78"/>
        <v>0</v>
      </c>
      <c r="X100" s="14"/>
      <c r="Y100" s="8">
        <f t="shared" si="90"/>
        <v>0</v>
      </c>
      <c r="Z100" s="14"/>
      <c r="AA100" s="14"/>
      <c r="AB100" s="8">
        <f t="shared" si="79"/>
        <v>0</v>
      </c>
      <c r="AC100" s="11">
        <f t="shared" si="64"/>
        <v>0</v>
      </c>
      <c r="AD100" s="19" t="s">
        <v>53</v>
      </c>
      <c r="AE100" s="8">
        <f t="shared" si="73"/>
        <v>1</v>
      </c>
      <c r="AF100" s="19"/>
      <c r="AG100" s="8">
        <f t="shared" si="74"/>
        <v>0</v>
      </c>
      <c r="AH100" s="19" t="s">
        <v>44</v>
      </c>
      <c r="AI100" s="9">
        <f t="shared" si="75"/>
        <v>3</v>
      </c>
      <c r="AJ100" s="11">
        <f t="shared" si="80"/>
        <v>4</v>
      </c>
      <c r="AK100" s="12">
        <f t="shared" si="81"/>
        <v>9</v>
      </c>
    </row>
    <row r="101" spans="1:37" s="1" customFormat="1" ht="24" customHeight="1" thickBot="1" x14ac:dyDescent="0.3">
      <c r="A101" s="25">
        <v>97</v>
      </c>
      <c r="B101" s="26" t="s">
        <v>150</v>
      </c>
      <c r="C101" s="26" t="s">
        <v>130</v>
      </c>
      <c r="D101" s="26" t="s">
        <v>70</v>
      </c>
      <c r="E101" s="24" t="s">
        <v>58</v>
      </c>
      <c r="F101" s="23" t="s">
        <v>54</v>
      </c>
      <c r="G101" s="8">
        <f t="shared" si="56"/>
        <v>0</v>
      </c>
      <c r="H101" s="13" t="b">
        <f t="shared" si="57"/>
        <v>0</v>
      </c>
      <c r="I101" s="14" t="s">
        <v>44</v>
      </c>
      <c r="J101" s="8">
        <f t="shared" si="72"/>
        <v>3</v>
      </c>
      <c r="K101" s="13" t="b">
        <f t="shared" si="59"/>
        <v>1</v>
      </c>
      <c r="L101" s="23" t="s">
        <v>54</v>
      </c>
      <c r="M101" s="8">
        <f t="shared" si="60"/>
        <v>0</v>
      </c>
      <c r="N101" s="10">
        <f t="shared" si="61"/>
        <v>3</v>
      </c>
      <c r="O101" s="14"/>
      <c r="P101" s="8">
        <v>2.83</v>
      </c>
      <c r="Q101" s="14"/>
      <c r="R101" s="8">
        <v>1.92</v>
      </c>
      <c r="S101" s="10">
        <f t="shared" si="62"/>
        <v>4.75</v>
      </c>
      <c r="T101" s="11">
        <f t="shared" si="63"/>
        <v>7.75</v>
      </c>
      <c r="U101" s="14"/>
      <c r="V101" s="14"/>
      <c r="W101" s="8">
        <v>4</v>
      </c>
      <c r="X101" s="14"/>
      <c r="Y101" s="8">
        <f t="shared" si="90"/>
        <v>0</v>
      </c>
      <c r="Z101" s="14"/>
      <c r="AA101" s="14"/>
      <c r="AB101" s="8">
        <v>4</v>
      </c>
      <c r="AC101" s="11">
        <f t="shared" si="64"/>
        <v>8</v>
      </c>
      <c r="AD101" s="19"/>
      <c r="AE101" s="8">
        <f t="shared" si="73"/>
        <v>0</v>
      </c>
      <c r="AF101" s="19"/>
      <c r="AG101" s="8">
        <f t="shared" si="74"/>
        <v>0</v>
      </c>
      <c r="AH101" s="19" t="s">
        <v>44</v>
      </c>
      <c r="AI101" s="9">
        <f t="shared" si="75"/>
        <v>3</v>
      </c>
      <c r="AJ101" s="11">
        <f t="shared" si="80"/>
        <v>3</v>
      </c>
      <c r="AK101" s="12">
        <f t="shared" si="81"/>
        <v>18.75</v>
      </c>
    </row>
    <row r="102" spans="1:37" s="1" customFormat="1" ht="24" customHeight="1" thickBot="1" x14ac:dyDescent="0.3">
      <c r="A102" s="25">
        <v>98</v>
      </c>
      <c r="B102" s="26" t="s">
        <v>242</v>
      </c>
      <c r="C102" s="26" t="s">
        <v>243</v>
      </c>
      <c r="D102" s="26" t="s">
        <v>42</v>
      </c>
      <c r="E102" s="24" t="s">
        <v>144</v>
      </c>
      <c r="F102" s="23" t="s">
        <v>54</v>
      </c>
      <c r="G102" s="8">
        <f t="shared" si="56"/>
        <v>0</v>
      </c>
      <c r="H102" s="13" t="b">
        <f t="shared" si="57"/>
        <v>0</v>
      </c>
      <c r="I102" s="23" t="s">
        <v>54</v>
      </c>
      <c r="J102" s="8">
        <f t="shared" si="72"/>
        <v>0</v>
      </c>
      <c r="K102" s="13" t="b">
        <f t="shared" si="59"/>
        <v>0</v>
      </c>
      <c r="L102" s="23" t="s">
        <v>54</v>
      </c>
      <c r="M102" s="8">
        <f t="shared" si="60"/>
        <v>0</v>
      </c>
      <c r="N102" s="10">
        <f t="shared" si="61"/>
        <v>0</v>
      </c>
      <c r="O102" s="14"/>
      <c r="P102" s="8">
        <f t="shared" ref="P102:P112" si="91">IF(0.5*O102/15&lt;=5,0.5*O102/15,5)</f>
        <v>0</v>
      </c>
      <c r="Q102" s="14"/>
      <c r="R102" s="8">
        <f t="shared" ref="R102:R112" si="92">IF(0.5*Q102/25&lt;=3,0.5*Q102/25,3)</f>
        <v>0</v>
      </c>
      <c r="S102" s="10">
        <f t="shared" si="62"/>
        <v>0</v>
      </c>
      <c r="T102" s="11">
        <f t="shared" si="63"/>
        <v>0</v>
      </c>
      <c r="U102" s="14"/>
      <c r="V102" s="14"/>
      <c r="W102" s="8">
        <f t="shared" ref="W102:W112" si="93">IF(0.25*(U102*4+QUOTIENT(V102,3))&lt;7,0.25*(U102*4+QUOTIENT(V102,3)),7)</f>
        <v>0</v>
      </c>
      <c r="X102" s="14"/>
      <c r="Y102" s="8">
        <f t="shared" si="90"/>
        <v>0</v>
      </c>
      <c r="Z102" s="14"/>
      <c r="AA102" s="14"/>
      <c r="AB102" s="8">
        <f t="shared" ref="AB102:AB112" si="94">IF(Z102*12+AA102&lt;96,0,IF((Z102-8)+0.25*QUOTIENT(AA102,3)&lt;4,(Z102-8)+0.25*QUOTIENT(AA102,3),4))</f>
        <v>0</v>
      </c>
      <c r="AC102" s="11">
        <f t="shared" si="64"/>
        <v>0</v>
      </c>
      <c r="AD102" s="19"/>
      <c r="AE102" s="8">
        <f t="shared" si="73"/>
        <v>0</v>
      </c>
      <c r="AF102" s="19"/>
      <c r="AG102" s="8">
        <f t="shared" si="74"/>
        <v>0</v>
      </c>
      <c r="AH102" s="19" t="s">
        <v>75</v>
      </c>
      <c r="AI102" s="9">
        <f t="shared" si="75"/>
        <v>0</v>
      </c>
      <c r="AJ102" s="11">
        <f t="shared" si="80"/>
        <v>0</v>
      </c>
      <c r="AK102" s="12">
        <f t="shared" si="81"/>
        <v>0</v>
      </c>
    </row>
    <row r="103" spans="1:37" s="1" customFormat="1" ht="24" customHeight="1" thickBot="1" x14ac:dyDescent="0.3">
      <c r="A103" s="25">
        <v>99</v>
      </c>
      <c r="B103" s="26" t="s">
        <v>246</v>
      </c>
      <c r="C103" s="26" t="s">
        <v>237</v>
      </c>
      <c r="D103" s="26" t="s">
        <v>247</v>
      </c>
      <c r="E103" s="24" t="s">
        <v>144</v>
      </c>
      <c r="F103" s="23" t="s">
        <v>54</v>
      </c>
      <c r="G103" s="8">
        <f t="shared" si="56"/>
        <v>0</v>
      </c>
      <c r="H103" s="13" t="b">
        <f t="shared" si="57"/>
        <v>0</v>
      </c>
      <c r="I103" s="23" t="s">
        <v>54</v>
      </c>
      <c r="J103" s="8">
        <f t="shared" si="72"/>
        <v>0</v>
      </c>
      <c r="K103" s="13" t="b">
        <f t="shared" si="59"/>
        <v>0</v>
      </c>
      <c r="L103" s="23" t="s">
        <v>54</v>
      </c>
      <c r="M103" s="8">
        <f t="shared" si="60"/>
        <v>0</v>
      </c>
      <c r="N103" s="10">
        <f t="shared" si="61"/>
        <v>0</v>
      </c>
      <c r="O103" s="14"/>
      <c r="P103" s="8">
        <f t="shared" si="91"/>
        <v>0</v>
      </c>
      <c r="Q103" s="14"/>
      <c r="R103" s="8">
        <f t="shared" si="92"/>
        <v>0</v>
      </c>
      <c r="S103" s="10">
        <f t="shared" si="62"/>
        <v>0</v>
      </c>
      <c r="T103" s="11">
        <f t="shared" si="63"/>
        <v>0</v>
      </c>
      <c r="U103" s="14"/>
      <c r="V103" s="14"/>
      <c r="W103" s="8">
        <f t="shared" si="93"/>
        <v>0</v>
      </c>
      <c r="X103" s="14"/>
      <c r="Y103" s="8">
        <f t="shared" si="90"/>
        <v>0</v>
      </c>
      <c r="Z103" s="14"/>
      <c r="AA103" s="14"/>
      <c r="AB103" s="8">
        <f t="shared" si="94"/>
        <v>0</v>
      </c>
      <c r="AC103" s="11">
        <f t="shared" si="64"/>
        <v>0</v>
      </c>
      <c r="AD103" s="19" t="s">
        <v>53</v>
      </c>
      <c r="AE103" s="8">
        <f t="shared" si="73"/>
        <v>1</v>
      </c>
      <c r="AF103" s="19"/>
      <c r="AG103" s="8">
        <f t="shared" si="74"/>
        <v>0</v>
      </c>
      <c r="AH103" s="19" t="s">
        <v>44</v>
      </c>
      <c r="AI103" s="9">
        <f t="shared" si="75"/>
        <v>3</v>
      </c>
      <c r="AJ103" s="11">
        <f t="shared" si="80"/>
        <v>4</v>
      </c>
      <c r="AK103" s="12">
        <f t="shared" si="81"/>
        <v>4</v>
      </c>
    </row>
    <row r="104" spans="1:37" s="1" customFormat="1" ht="24" customHeight="1" thickBot="1" x14ac:dyDescent="0.3">
      <c r="A104" s="25">
        <v>100</v>
      </c>
      <c r="B104" s="26" t="s">
        <v>188</v>
      </c>
      <c r="C104" s="26" t="s">
        <v>189</v>
      </c>
      <c r="D104" s="26" t="s">
        <v>80</v>
      </c>
      <c r="E104" s="24" t="s">
        <v>144</v>
      </c>
      <c r="F104" s="23" t="s">
        <v>54</v>
      </c>
      <c r="G104" s="8">
        <f t="shared" ref="G104:G135" si="95">IF(F104="ΝΑΙ-ΕΑ",8,IF(F104="ΝΑΙ",6,0))</f>
        <v>0</v>
      </c>
      <c r="H104" s="13" t="b">
        <f t="shared" ref="H104:H135" si="96">IF(F104="ΝΑΙ-ΕΑ",TRUE,FALSE)</f>
        <v>0</v>
      </c>
      <c r="I104" s="14" t="s">
        <v>81</v>
      </c>
      <c r="J104" s="8">
        <f t="shared" si="72"/>
        <v>5</v>
      </c>
      <c r="K104" s="13" t="b">
        <f t="shared" ref="K104:K135" si="97">IF(I104="ΝΑΙ",TRUE,FALSE)</f>
        <v>0</v>
      </c>
      <c r="L104" s="23" t="s">
        <v>54</v>
      </c>
      <c r="M104" s="8">
        <f t="shared" ref="M104:M135" si="98">IF(L104="ΝΑΙ",3,0)</f>
        <v>0</v>
      </c>
      <c r="N104" s="10">
        <f t="shared" ref="N104:N135" si="99">IF(OR(AND(NOT(H104),NOT(K104)),AND(H104,K104)),G104+J104+M104,MAX(G104,J104)+M104)</f>
        <v>5</v>
      </c>
      <c r="O104" s="14"/>
      <c r="P104" s="8">
        <f t="shared" si="91"/>
        <v>0</v>
      </c>
      <c r="Q104" s="14"/>
      <c r="R104" s="8">
        <f t="shared" si="92"/>
        <v>0</v>
      </c>
      <c r="S104" s="10">
        <f t="shared" ref="S104:S135" si="100">P104+R104</f>
        <v>0</v>
      </c>
      <c r="T104" s="11">
        <f t="shared" ref="T104:T135" si="101">N104+S104</f>
        <v>5</v>
      </c>
      <c r="U104" s="14"/>
      <c r="V104" s="14"/>
      <c r="W104" s="8">
        <f t="shared" si="93"/>
        <v>0</v>
      </c>
      <c r="X104" s="14"/>
      <c r="Y104" s="8">
        <f t="shared" si="90"/>
        <v>0</v>
      </c>
      <c r="Z104" s="14"/>
      <c r="AA104" s="14"/>
      <c r="AB104" s="8">
        <f t="shared" si="94"/>
        <v>0</v>
      </c>
      <c r="AC104" s="11">
        <f t="shared" ref="AC104:AC135" si="102">W104+Y104+AB104</f>
        <v>0</v>
      </c>
      <c r="AD104" s="19" t="s">
        <v>52</v>
      </c>
      <c r="AE104" s="8">
        <f t="shared" si="73"/>
        <v>1.5</v>
      </c>
      <c r="AF104" s="19" t="s">
        <v>53</v>
      </c>
      <c r="AG104" s="8">
        <f t="shared" si="74"/>
        <v>0.5</v>
      </c>
      <c r="AH104" s="19" t="s">
        <v>44</v>
      </c>
      <c r="AI104" s="9">
        <f t="shared" si="75"/>
        <v>3</v>
      </c>
      <c r="AJ104" s="11">
        <f t="shared" si="80"/>
        <v>5</v>
      </c>
      <c r="AK104" s="12">
        <f t="shared" si="81"/>
        <v>10</v>
      </c>
    </row>
    <row r="105" spans="1:37" s="1" customFormat="1" ht="24" customHeight="1" thickBot="1" x14ac:dyDescent="0.3">
      <c r="A105" s="25">
        <v>101</v>
      </c>
      <c r="B105" s="26" t="s">
        <v>143</v>
      </c>
      <c r="C105" s="26" t="s">
        <v>130</v>
      </c>
      <c r="D105" s="26" t="s">
        <v>99</v>
      </c>
      <c r="E105" s="24" t="s">
        <v>144</v>
      </c>
      <c r="F105" s="23" t="s">
        <v>54</v>
      </c>
      <c r="G105" s="8">
        <f t="shared" si="95"/>
        <v>0</v>
      </c>
      <c r="H105" s="13" t="b">
        <f t="shared" si="96"/>
        <v>0</v>
      </c>
      <c r="I105" s="14" t="s">
        <v>81</v>
      </c>
      <c r="J105" s="8">
        <f t="shared" si="72"/>
        <v>5</v>
      </c>
      <c r="K105" s="13" t="b">
        <f t="shared" si="97"/>
        <v>0</v>
      </c>
      <c r="L105" s="23" t="s">
        <v>54</v>
      </c>
      <c r="M105" s="8">
        <f t="shared" si="98"/>
        <v>0</v>
      </c>
      <c r="N105" s="10">
        <f t="shared" si="99"/>
        <v>5</v>
      </c>
      <c r="O105" s="14"/>
      <c r="P105" s="8">
        <f t="shared" si="91"/>
        <v>0</v>
      </c>
      <c r="Q105" s="14"/>
      <c r="R105" s="8">
        <f t="shared" si="92"/>
        <v>0</v>
      </c>
      <c r="S105" s="10">
        <f t="shared" si="100"/>
        <v>0</v>
      </c>
      <c r="T105" s="11">
        <f t="shared" si="101"/>
        <v>5</v>
      </c>
      <c r="U105" s="14"/>
      <c r="V105" s="14"/>
      <c r="W105" s="8">
        <f t="shared" si="93"/>
        <v>0</v>
      </c>
      <c r="X105" s="14"/>
      <c r="Y105" s="8">
        <f t="shared" si="90"/>
        <v>0</v>
      </c>
      <c r="Z105" s="14"/>
      <c r="AA105" s="14"/>
      <c r="AB105" s="8">
        <f t="shared" si="94"/>
        <v>0</v>
      </c>
      <c r="AC105" s="11">
        <f t="shared" si="102"/>
        <v>0</v>
      </c>
      <c r="AD105" s="19" t="s">
        <v>53</v>
      </c>
      <c r="AE105" s="8">
        <f t="shared" si="73"/>
        <v>1</v>
      </c>
      <c r="AF105" s="19"/>
      <c r="AG105" s="8">
        <f t="shared" si="74"/>
        <v>0</v>
      </c>
      <c r="AH105" s="19" t="s">
        <v>44</v>
      </c>
      <c r="AI105" s="9">
        <f t="shared" si="75"/>
        <v>3</v>
      </c>
      <c r="AJ105" s="11">
        <f t="shared" si="80"/>
        <v>4</v>
      </c>
      <c r="AK105" s="12">
        <f t="shared" si="81"/>
        <v>9</v>
      </c>
    </row>
    <row r="106" spans="1:37" s="1" customFormat="1" ht="24" customHeight="1" thickBot="1" x14ac:dyDescent="0.3">
      <c r="A106" s="25">
        <v>102</v>
      </c>
      <c r="B106" s="26" t="s">
        <v>245</v>
      </c>
      <c r="C106" s="26" t="s">
        <v>66</v>
      </c>
      <c r="D106" s="26" t="s">
        <v>184</v>
      </c>
      <c r="E106" s="24" t="s">
        <v>144</v>
      </c>
      <c r="F106" s="23" t="s">
        <v>54</v>
      </c>
      <c r="G106" s="8">
        <f t="shared" si="95"/>
        <v>0</v>
      </c>
      <c r="H106" s="13" t="b">
        <f t="shared" si="96"/>
        <v>0</v>
      </c>
      <c r="I106" s="14" t="s">
        <v>44</v>
      </c>
      <c r="J106" s="8">
        <f t="shared" si="72"/>
        <v>3</v>
      </c>
      <c r="K106" s="13" t="b">
        <f t="shared" si="97"/>
        <v>1</v>
      </c>
      <c r="L106" s="23" t="s">
        <v>54</v>
      </c>
      <c r="M106" s="8">
        <f t="shared" si="98"/>
        <v>0</v>
      </c>
      <c r="N106" s="10">
        <f t="shared" si="99"/>
        <v>3</v>
      </c>
      <c r="O106" s="14"/>
      <c r="P106" s="8">
        <f t="shared" si="91"/>
        <v>0</v>
      </c>
      <c r="Q106" s="14"/>
      <c r="R106" s="8">
        <f t="shared" si="92"/>
        <v>0</v>
      </c>
      <c r="S106" s="10">
        <f t="shared" si="100"/>
        <v>0</v>
      </c>
      <c r="T106" s="11">
        <f t="shared" si="101"/>
        <v>3</v>
      </c>
      <c r="U106" s="14"/>
      <c r="V106" s="14"/>
      <c r="W106" s="8">
        <f t="shared" si="93"/>
        <v>0</v>
      </c>
      <c r="X106" s="14"/>
      <c r="Y106" s="8">
        <f t="shared" si="90"/>
        <v>0</v>
      </c>
      <c r="Z106" s="14"/>
      <c r="AA106" s="14"/>
      <c r="AB106" s="8">
        <f t="shared" si="94"/>
        <v>0</v>
      </c>
      <c r="AC106" s="11">
        <f t="shared" si="102"/>
        <v>0</v>
      </c>
      <c r="AD106" s="19" t="s">
        <v>45</v>
      </c>
      <c r="AE106" s="8">
        <f t="shared" si="73"/>
        <v>2</v>
      </c>
      <c r="AF106" s="19" t="s">
        <v>52</v>
      </c>
      <c r="AG106" s="8">
        <f t="shared" si="74"/>
        <v>0.75</v>
      </c>
      <c r="AH106" s="19" t="s">
        <v>44</v>
      </c>
      <c r="AI106" s="9">
        <f t="shared" si="75"/>
        <v>3</v>
      </c>
      <c r="AJ106" s="11">
        <f t="shared" si="80"/>
        <v>5.75</v>
      </c>
      <c r="AK106" s="12">
        <f t="shared" si="81"/>
        <v>8.75</v>
      </c>
    </row>
    <row r="107" spans="1:37" s="1" customFormat="1" ht="24" customHeight="1" thickBot="1" x14ac:dyDescent="0.3">
      <c r="A107" s="25">
        <v>103</v>
      </c>
      <c r="B107" s="26" t="s">
        <v>199</v>
      </c>
      <c r="C107" s="26" t="s">
        <v>197</v>
      </c>
      <c r="D107" s="26" t="s">
        <v>200</v>
      </c>
      <c r="E107" s="24" t="s">
        <v>144</v>
      </c>
      <c r="F107" s="23" t="s">
        <v>54</v>
      </c>
      <c r="G107" s="8">
        <f t="shared" si="95"/>
        <v>0</v>
      </c>
      <c r="H107" s="13" t="b">
        <f t="shared" si="96"/>
        <v>0</v>
      </c>
      <c r="I107" s="23" t="s">
        <v>54</v>
      </c>
      <c r="J107" s="8">
        <f t="shared" si="72"/>
        <v>0</v>
      </c>
      <c r="K107" s="13" t="b">
        <f t="shared" si="97"/>
        <v>0</v>
      </c>
      <c r="L107" s="23" t="s">
        <v>54</v>
      </c>
      <c r="M107" s="8">
        <f t="shared" si="98"/>
        <v>0</v>
      </c>
      <c r="N107" s="10">
        <f t="shared" si="99"/>
        <v>0</v>
      </c>
      <c r="O107" s="14"/>
      <c r="P107" s="8">
        <f t="shared" si="91"/>
        <v>0</v>
      </c>
      <c r="Q107" s="14"/>
      <c r="R107" s="8">
        <f t="shared" si="92"/>
        <v>0</v>
      </c>
      <c r="S107" s="10">
        <f t="shared" si="100"/>
        <v>0</v>
      </c>
      <c r="T107" s="11">
        <f t="shared" si="101"/>
        <v>0</v>
      </c>
      <c r="U107" s="14"/>
      <c r="V107" s="14"/>
      <c r="W107" s="8">
        <f t="shared" si="93"/>
        <v>0</v>
      </c>
      <c r="X107" s="14"/>
      <c r="Y107" s="8">
        <f t="shared" si="90"/>
        <v>0</v>
      </c>
      <c r="Z107" s="14"/>
      <c r="AA107" s="14"/>
      <c r="AB107" s="8">
        <f t="shared" si="94"/>
        <v>0</v>
      </c>
      <c r="AC107" s="11">
        <f t="shared" si="102"/>
        <v>0</v>
      </c>
      <c r="AD107" s="19" t="s">
        <v>52</v>
      </c>
      <c r="AE107" s="8">
        <f t="shared" si="73"/>
        <v>1.5</v>
      </c>
      <c r="AF107" s="19"/>
      <c r="AG107" s="8">
        <f t="shared" si="74"/>
        <v>0</v>
      </c>
      <c r="AH107" s="19" t="s">
        <v>44</v>
      </c>
      <c r="AI107" s="9">
        <f t="shared" si="75"/>
        <v>3</v>
      </c>
      <c r="AJ107" s="11">
        <f t="shared" si="80"/>
        <v>4.5</v>
      </c>
      <c r="AK107" s="12">
        <f t="shared" si="81"/>
        <v>4.5</v>
      </c>
    </row>
    <row r="108" spans="1:37" s="1" customFormat="1" ht="24" customHeight="1" thickBot="1" x14ac:dyDescent="0.3">
      <c r="A108" s="25">
        <v>104</v>
      </c>
      <c r="B108" s="26" t="s">
        <v>294</v>
      </c>
      <c r="C108" s="26" t="s">
        <v>295</v>
      </c>
      <c r="D108" s="26" t="s">
        <v>96</v>
      </c>
      <c r="E108" s="24" t="s">
        <v>144</v>
      </c>
      <c r="F108" s="23" t="s">
        <v>54</v>
      </c>
      <c r="G108" s="8">
        <f t="shared" si="95"/>
        <v>0</v>
      </c>
      <c r="H108" s="13" t="b">
        <f t="shared" si="96"/>
        <v>0</v>
      </c>
      <c r="I108" s="14" t="s">
        <v>44</v>
      </c>
      <c r="J108" s="8">
        <f t="shared" si="72"/>
        <v>3</v>
      </c>
      <c r="K108" s="13" t="b">
        <f t="shared" si="97"/>
        <v>1</v>
      </c>
      <c r="L108" s="23" t="s">
        <v>54</v>
      </c>
      <c r="M108" s="8">
        <f t="shared" si="98"/>
        <v>0</v>
      </c>
      <c r="N108" s="10">
        <f t="shared" si="99"/>
        <v>3</v>
      </c>
      <c r="O108" s="14"/>
      <c r="P108" s="8">
        <f t="shared" si="91"/>
        <v>0</v>
      </c>
      <c r="Q108" s="14"/>
      <c r="R108" s="8">
        <f t="shared" si="92"/>
        <v>0</v>
      </c>
      <c r="S108" s="10">
        <f t="shared" si="100"/>
        <v>0</v>
      </c>
      <c r="T108" s="11">
        <f t="shared" si="101"/>
        <v>3</v>
      </c>
      <c r="U108" s="14"/>
      <c r="V108" s="14"/>
      <c r="W108" s="8">
        <f t="shared" si="93"/>
        <v>0</v>
      </c>
      <c r="X108" s="14"/>
      <c r="Y108" s="8">
        <f t="shared" si="90"/>
        <v>0</v>
      </c>
      <c r="Z108" s="14"/>
      <c r="AA108" s="14"/>
      <c r="AB108" s="8">
        <f t="shared" si="94"/>
        <v>0</v>
      </c>
      <c r="AC108" s="11">
        <f t="shared" si="102"/>
        <v>0</v>
      </c>
      <c r="AD108" s="19" t="s">
        <v>53</v>
      </c>
      <c r="AE108" s="8">
        <f t="shared" si="73"/>
        <v>1</v>
      </c>
      <c r="AF108" s="19" t="s">
        <v>53</v>
      </c>
      <c r="AG108" s="8">
        <f t="shared" si="74"/>
        <v>0.5</v>
      </c>
      <c r="AH108" s="19" t="s">
        <v>44</v>
      </c>
      <c r="AI108" s="9">
        <f t="shared" si="75"/>
        <v>3</v>
      </c>
      <c r="AJ108" s="11">
        <f t="shared" si="80"/>
        <v>4.5</v>
      </c>
      <c r="AK108" s="12">
        <f t="shared" si="81"/>
        <v>7.5</v>
      </c>
    </row>
    <row r="109" spans="1:37" s="1" customFormat="1" ht="24" customHeight="1" thickBot="1" x14ac:dyDescent="0.3">
      <c r="A109" s="25">
        <v>105</v>
      </c>
      <c r="B109" s="26" t="s">
        <v>291</v>
      </c>
      <c r="C109" s="26" t="s">
        <v>77</v>
      </c>
      <c r="D109" s="26" t="s">
        <v>221</v>
      </c>
      <c r="E109" s="24" t="s">
        <v>97</v>
      </c>
      <c r="F109" s="23" t="s">
        <v>54</v>
      </c>
      <c r="G109" s="8">
        <f t="shared" si="95"/>
        <v>0</v>
      </c>
      <c r="H109" s="13" t="b">
        <f t="shared" si="96"/>
        <v>0</v>
      </c>
      <c r="I109" s="14" t="s">
        <v>44</v>
      </c>
      <c r="J109" s="8">
        <f t="shared" si="72"/>
        <v>3</v>
      </c>
      <c r="K109" s="13" t="b">
        <f t="shared" si="97"/>
        <v>1</v>
      </c>
      <c r="L109" s="23" t="s">
        <v>54</v>
      </c>
      <c r="M109" s="8">
        <f t="shared" si="98"/>
        <v>0</v>
      </c>
      <c r="N109" s="10">
        <f t="shared" si="99"/>
        <v>3</v>
      </c>
      <c r="O109" s="14"/>
      <c r="P109" s="8">
        <f t="shared" si="91"/>
        <v>0</v>
      </c>
      <c r="Q109" s="14"/>
      <c r="R109" s="8">
        <f t="shared" si="92"/>
        <v>0</v>
      </c>
      <c r="S109" s="10">
        <f t="shared" si="100"/>
        <v>0</v>
      </c>
      <c r="T109" s="11">
        <f t="shared" si="101"/>
        <v>3</v>
      </c>
      <c r="U109" s="14"/>
      <c r="V109" s="14"/>
      <c r="W109" s="8">
        <f t="shared" si="93"/>
        <v>0</v>
      </c>
      <c r="X109" s="14"/>
      <c r="Y109" s="8">
        <f t="shared" si="90"/>
        <v>0</v>
      </c>
      <c r="Z109" s="14"/>
      <c r="AA109" s="14"/>
      <c r="AB109" s="8">
        <f t="shared" si="94"/>
        <v>0</v>
      </c>
      <c r="AC109" s="11">
        <f t="shared" si="102"/>
        <v>0</v>
      </c>
      <c r="AD109" s="19" t="s">
        <v>53</v>
      </c>
      <c r="AE109" s="8">
        <f t="shared" si="73"/>
        <v>1</v>
      </c>
      <c r="AF109" s="19"/>
      <c r="AG109" s="8">
        <f t="shared" si="74"/>
        <v>0</v>
      </c>
      <c r="AH109" s="19" t="s">
        <v>44</v>
      </c>
      <c r="AI109" s="9">
        <f t="shared" si="75"/>
        <v>3</v>
      </c>
      <c r="AJ109" s="11">
        <f t="shared" si="80"/>
        <v>4</v>
      </c>
      <c r="AK109" s="12">
        <f t="shared" si="81"/>
        <v>7</v>
      </c>
    </row>
    <row r="110" spans="1:37" s="1" customFormat="1" ht="24" customHeight="1" thickBot="1" x14ac:dyDescent="0.3">
      <c r="A110" s="25">
        <v>106</v>
      </c>
      <c r="B110" s="26" t="s">
        <v>311</v>
      </c>
      <c r="C110" s="26" t="s">
        <v>66</v>
      </c>
      <c r="D110" s="26" t="s">
        <v>184</v>
      </c>
      <c r="E110" s="24" t="s">
        <v>97</v>
      </c>
      <c r="F110" s="23" t="s">
        <v>54</v>
      </c>
      <c r="G110" s="8">
        <f t="shared" si="95"/>
        <v>0</v>
      </c>
      <c r="H110" s="13" t="b">
        <f t="shared" si="96"/>
        <v>0</v>
      </c>
      <c r="I110" s="23" t="s">
        <v>54</v>
      </c>
      <c r="J110" s="8">
        <f t="shared" si="72"/>
        <v>0</v>
      </c>
      <c r="K110" s="13" t="b">
        <f t="shared" si="97"/>
        <v>0</v>
      </c>
      <c r="L110" s="23" t="s">
        <v>54</v>
      </c>
      <c r="M110" s="8">
        <f t="shared" si="98"/>
        <v>0</v>
      </c>
      <c r="N110" s="10">
        <f t="shared" si="99"/>
        <v>0</v>
      </c>
      <c r="O110" s="14"/>
      <c r="P110" s="8">
        <f t="shared" si="91"/>
        <v>0</v>
      </c>
      <c r="Q110" s="14"/>
      <c r="R110" s="8">
        <f t="shared" si="92"/>
        <v>0</v>
      </c>
      <c r="S110" s="10">
        <f t="shared" si="100"/>
        <v>0</v>
      </c>
      <c r="T110" s="11">
        <f t="shared" si="101"/>
        <v>0</v>
      </c>
      <c r="U110" s="14"/>
      <c r="V110" s="14"/>
      <c r="W110" s="8">
        <f t="shared" si="93"/>
        <v>0</v>
      </c>
      <c r="X110" s="14"/>
      <c r="Y110" s="8">
        <f t="shared" si="90"/>
        <v>0</v>
      </c>
      <c r="Z110" s="14"/>
      <c r="AA110" s="14"/>
      <c r="AB110" s="8">
        <f t="shared" si="94"/>
        <v>0</v>
      </c>
      <c r="AC110" s="11">
        <f t="shared" si="102"/>
        <v>0</v>
      </c>
      <c r="AD110" s="19"/>
      <c r="AE110" s="8">
        <f t="shared" si="73"/>
        <v>0</v>
      </c>
      <c r="AF110" s="19"/>
      <c r="AG110" s="8">
        <f t="shared" si="74"/>
        <v>0</v>
      </c>
      <c r="AH110" s="19" t="s">
        <v>44</v>
      </c>
      <c r="AI110" s="9">
        <f t="shared" si="75"/>
        <v>3</v>
      </c>
      <c r="AJ110" s="11">
        <f t="shared" si="80"/>
        <v>3</v>
      </c>
      <c r="AK110" s="12">
        <f t="shared" si="81"/>
        <v>3</v>
      </c>
    </row>
    <row r="111" spans="1:37" s="1" customFormat="1" ht="24" customHeight="1" thickBot="1" x14ac:dyDescent="0.3">
      <c r="A111" s="25">
        <v>107</v>
      </c>
      <c r="B111" s="26" t="s">
        <v>94</v>
      </c>
      <c r="C111" s="26" t="s">
        <v>95</v>
      </c>
      <c r="D111" s="26" t="s">
        <v>96</v>
      </c>
      <c r="E111" s="24" t="s">
        <v>97</v>
      </c>
      <c r="F111" s="23" t="s">
        <v>54</v>
      </c>
      <c r="G111" s="8">
        <f t="shared" si="95"/>
        <v>0</v>
      </c>
      <c r="H111" s="13" t="b">
        <f t="shared" si="96"/>
        <v>0</v>
      </c>
      <c r="I111" s="14" t="s">
        <v>81</v>
      </c>
      <c r="J111" s="8">
        <f t="shared" si="72"/>
        <v>5</v>
      </c>
      <c r="K111" s="13" t="b">
        <f t="shared" si="97"/>
        <v>0</v>
      </c>
      <c r="L111" s="23" t="s">
        <v>54</v>
      </c>
      <c r="M111" s="8">
        <f t="shared" si="98"/>
        <v>0</v>
      </c>
      <c r="N111" s="10">
        <f t="shared" si="99"/>
        <v>5</v>
      </c>
      <c r="O111" s="14"/>
      <c r="P111" s="8">
        <f t="shared" si="91"/>
        <v>0</v>
      </c>
      <c r="Q111" s="14"/>
      <c r="R111" s="8">
        <f t="shared" si="92"/>
        <v>0</v>
      </c>
      <c r="S111" s="10">
        <f t="shared" si="100"/>
        <v>0</v>
      </c>
      <c r="T111" s="11">
        <f t="shared" si="101"/>
        <v>5</v>
      </c>
      <c r="U111" s="14"/>
      <c r="V111" s="14"/>
      <c r="W111" s="8">
        <f t="shared" si="93"/>
        <v>0</v>
      </c>
      <c r="X111" s="14"/>
      <c r="Y111" s="8">
        <f t="shared" si="90"/>
        <v>0</v>
      </c>
      <c r="Z111" s="14"/>
      <c r="AA111" s="14"/>
      <c r="AB111" s="8">
        <f t="shared" si="94"/>
        <v>0</v>
      </c>
      <c r="AC111" s="11">
        <f t="shared" si="102"/>
        <v>0</v>
      </c>
      <c r="AD111" s="19" t="s">
        <v>53</v>
      </c>
      <c r="AE111" s="8">
        <f t="shared" si="73"/>
        <v>1</v>
      </c>
      <c r="AF111" s="19"/>
      <c r="AG111" s="8">
        <f t="shared" si="74"/>
        <v>0</v>
      </c>
      <c r="AH111" s="19" t="s">
        <v>44</v>
      </c>
      <c r="AI111" s="9">
        <f t="shared" si="75"/>
        <v>3</v>
      </c>
      <c r="AJ111" s="11">
        <f t="shared" si="80"/>
        <v>4</v>
      </c>
      <c r="AK111" s="12">
        <f t="shared" si="81"/>
        <v>9</v>
      </c>
    </row>
    <row r="112" spans="1:37" s="1" customFormat="1" ht="24" customHeight="1" thickBot="1" x14ac:dyDescent="0.3">
      <c r="A112" s="25">
        <v>108</v>
      </c>
      <c r="B112" s="26" t="s">
        <v>157</v>
      </c>
      <c r="C112" s="26" t="s">
        <v>158</v>
      </c>
      <c r="D112" s="26" t="s">
        <v>84</v>
      </c>
      <c r="E112" s="24" t="s">
        <v>97</v>
      </c>
      <c r="F112" s="23" t="s">
        <v>54</v>
      </c>
      <c r="G112" s="8">
        <f t="shared" si="95"/>
        <v>0</v>
      </c>
      <c r="H112" s="13" t="b">
        <f t="shared" si="96"/>
        <v>0</v>
      </c>
      <c r="I112" s="14" t="s">
        <v>44</v>
      </c>
      <c r="J112" s="8">
        <f t="shared" si="72"/>
        <v>3</v>
      </c>
      <c r="K112" s="13" t="b">
        <f t="shared" si="97"/>
        <v>1</v>
      </c>
      <c r="L112" s="23" t="s">
        <v>54</v>
      </c>
      <c r="M112" s="8">
        <f t="shared" si="98"/>
        <v>0</v>
      </c>
      <c r="N112" s="10">
        <f t="shared" si="99"/>
        <v>3</v>
      </c>
      <c r="O112" s="14"/>
      <c r="P112" s="8">
        <f t="shared" si="91"/>
        <v>0</v>
      </c>
      <c r="Q112" s="14"/>
      <c r="R112" s="8">
        <f t="shared" si="92"/>
        <v>0</v>
      </c>
      <c r="S112" s="10">
        <f t="shared" si="100"/>
        <v>0</v>
      </c>
      <c r="T112" s="11">
        <f t="shared" si="101"/>
        <v>3</v>
      </c>
      <c r="U112" s="14"/>
      <c r="V112" s="14"/>
      <c r="W112" s="8">
        <f t="shared" si="93"/>
        <v>0</v>
      </c>
      <c r="X112" s="14"/>
      <c r="Y112" s="8">
        <f t="shared" si="90"/>
        <v>0</v>
      </c>
      <c r="Z112" s="14"/>
      <c r="AA112" s="14"/>
      <c r="AB112" s="8">
        <f t="shared" si="94"/>
        <v>0</v>
      </c>
      <c r="AC112" s="11">
        <f t="shared" si="102"/>
        <v>0</v>
      </c>
      <c r="AD112" s="19" t="s">
        <v>53</v>
      </c>
      <c r="AE112" s="8">
        <f t="shared" si="73"/>
        <v>1</v>
      </c>
      <c r="AF112" s="19"/>
      <c r="AG112" s="8">
        <f t="shared" si="74"/>
        <v>0</v>
      </c>
      <c r="AH112" s="19" t="s">
        <v>44</v>
      </c>
      <c r="AI112" s="9">
        <f t="shared" si="75"/>
        <v>3</v>
      </c>
      <c r="AJ112" s="11">
        <f t="shared" si="80"/>
        <v>4</v>
      </c>
      <c r="AK112" s="12">
        <f t="shared" si="81"/>
        <v>7</v>
      </c>
    </row>
    <row r="113" spans="1:37" s="1" customFormat="1" ht="24" customHeight="1" thickBot="1" x14ac:dyDescent="0.3">
      <c r="A113" s="25">
        <v>109</v>
      </c>
      <c r="B113" s="26" t="s">
        <v>190</v>
      </c>
      <c r="C113" s="26" t="s">
        <v>175</v>
      </c>
      <c r="D113" s="26" t="s">
        <v>191</v>
      </c>
      <c r="E113" s="24" t="s">
        <v>97</v>
      </c>
      <c r="F113" s="14" t="s">
        <v>81</v>
      </c>
      <c r="G113" s="8">
        <f t="shared" si="95"/>
        <v>8</v>
      </c>
      <c r="H113" s="13" t="b">
        <f t="shared" si="96"/>
        <v>1</v>
      </c>
      <c r="I113" s="23" t="s">
        <v>54</v>
      </c>
      <c r="J113" s="8">
        <f t="shared" ref="J113:J144" si="103">IF(I113="ΝΑΙ-ΕΑ",5,IF(I113="ΝΑΙ",3,0))</f>
        <v>0</v>
      </c>
      <c r="K113" s="13" t="b">
        <f t="shared" si="97"/>
        <v>0</v>
      </c>
      <c r="L113" s="23" t="s">
        <v>54</v>
      </c>
      <c r="M113" s="8">
        <f t="shared" si="98"/>
        <v>0</v>
      </c>
      <c r="N113" s="10">
        <f t="shared" si="99"/>
        <v>8</v>
      </c>
      <c r="O113" s="14"/>
      <c r="P113" s="8">
        <v>1.5</v>
      </c>
      <c r="Q113" s="14"/>
      <c r="R113" s="8">
        <v>0.56000000000000005</v>
      </c>
      <c r="S113" s="10">
        <f t="shared" si="100"/>
        <v>2.06</v>
      </c>
      <c r="T113" s="11">
        <f t="shared" si="101"/>
        <v>10.06</v>
      </c>
      <c r="U113" s="14"/>
      <c r="V113" s="14"/>
      <c r="W113" s="8">
        <v>1</v>
      </c>
      <c r="X113" s="14"/>
      <c r="Y113" s="8">
        <f t="shared" si="90"/>
        <v>0</v>
      </c>
      <c r="Z113" s="14"/>
      <c r="AA113" s="14"/>
      <c r="AB113" s="8">
        <v>4</v>
      </c>
      <c r="AC113" s="11">
        <f t="shared" si="102"/>
        <v>5</v>
      </c>
      <c r="AD113" s="19" t="s">
        <v>53</v>
      </c>
      <c r="AE113" s="8">
        <f t="shared" si="73"/>
        <v>1</v>
      </c>
      <c r="AF113" s="19"/>
      <c r="AG113" s="8">
        <f t="shared" ref="AG113:AG144" si="104">IF(AF113="B2",0.5,IF(AF113="C1",0.75,IF(AF113="C2",1,0)))</f>
        <v>0</v>
      </c>
      <c r="AH113" s="19" t="s">
        <v>75</v>
      </c>
      <c r="AI113" s="9">
        <f t="shared" ref="AI113:AI144" si="105">IF(OR(AH113="ΌΧΙ",E113="ΠΕ19-20 ΠΛΗΡΟΦΟΡΙΚΗ",AH113=0),0,3)</f>
        <v>0</v>
      </c>
      <c r="AJ113" s="11">
        <f t="shared" si="80"/>
        <v>1</v>
      </c>
      <c r="AK113" s="12">
        <f t="shared" si="81"/>
        <v>16.060000000000002</v>
      </c>
    </row>
    <row r="114" spans="1:37" s="1" customFormat="1" ht="24" customHeight="1" thickBot="1" x14ac:dyDescent="0.3">
      <c r="A114" s="25">
        <v>110</v>
      </c>
      <c r="B114" s="26" t="s">
        <v>171</v>
      </c>
      <c r="C114" s="26" t="s">
        <v>172</v>
      </c>
      <c r="D114" s="26" t="s">
        <v>173</v>
      </c>
      <c r="E114" s="24" t="s">
        <v>97</v>
      </c>
      <c r="F114" s="23" t="s">
        <v>54</v>
      </c>
      <c r="G114" s="8">
        <f t="shared" si="95"/>
        <v>0</v>
      </c>
      <c r="H114" s="13" t="b">
        <f t="shared" si="96"/>
        <v>0</v>
      </c>
      <c r="I114" s="14" t="s">
        <v>81</v>
      </c>
      <c r="J114" s="8">
        <f t="shared" si="103"/>
        <v>5</v>
      </c>
      <c r="K114" s="13" t="b">
        <f t="shared" si="97"/>
        <v>0</v>
      </c>
      <c r="L114" s="23" t="s">
        <v>54</v>
      </c>
      <c r="M114" s="8">
        <f t="shared" si="98"/>
        <v>0</v>
      </c>
      <c r="N114" s="10">
        <f t="shared" si="99"/>
        <v>5</v>
      </c>
      <c r="O114" s="14"/>
      <c r="P114" s="8">
        <f t="shared" ref="P114:P128" si="106">IF(0.5*O114/15&lt;=5,0.5*O114/15,5)</f>
        <v>0</v>
      </c>
      <c r="Q114" s="14"/>
      <c r="R114" s="8">
        <f t="shared" ref="R114:R122" si="107">IF(0.5*Q114/25&lt;=3,0.5*Q114/25,3)</f>
        <v>0</v>
      </c>
      <c r="S114" s="10">
        <f t="shared" si="100"/>
        <v>0</v>
      </c>
      <c r="T114" s="11">
        <f t="shared" si="101"/>
        <v>5</v>
      </c>
      <c r="U114" s="14"/>
      <c r="V114" s="14"/>
      <c r="W114" s="8">
        <f t="shared" ref="W114:W128" si="108">IF(0.25*(U114*4+QUOTIENT(V114,3))&lt;7,0.25*(U114*4+QUOTIENT(V114,3)),7)</f>
        <v>0</v>
      </c>
      <c r="X114" s="14"/>
      <c r="Y114" s="8">
        <f t="shared" si="90"/>
        <v>0</v>
      </c>
      <c r="Z114" s="14"/>
      <c r="AA114" s="14"/>
      <c r="AB114" s="8">
        <f t="shared" ref="AB114:AB128" si="109">IF(Z114*12+AA114&lt;96,0,IF((Z114-8)+0.25*QUOTIENT(AA114,3)&lt;4,(Z114-8)+0.25*QUOTIENT(AA114,3),4))</f>
        <v>0</v>
      </c>
      <c r="AC114" s="11">
        <f t="shared" si="102"/>
        <v>0</v>
      </c>
      <c r="AD114" s="19" t="s">
        <v>52</v>
      </c>
      <c r="AE114" s="8">
        <f t="shared" si="73"/>
        <v>1.5</v>
      </c>
      <c r="AF114" s="19" t="s">
        <v>53</v>
      </c>
      <c r="AG114" s="8">
        <f t="shared" si="104"/>
        <v>0.5</v>
      </c>
      <c r="AH114" s="19" t="s">
        <v>44</v>
      </c>
      <c r="AI114" s="9">
        <f t="shared" si="105"/>
        <v>3</v>
      </c>
      <c r="AJ114" s="11">
        <f t="shared" si="80"/>
        <v>5</v>
      </c>
      <c r="AK114" s="12">
        <f t="shared" si="81"/>
        <v>10</v>
      </c>
    </row>
    <row r="115" spans="1:37" s="1" customFormat="1" ht="24" customHeight="1" thickBot="1" x14ac:dyDescent="0.3">
      <c r="A115" s="25">
        <v>111</v>
      </c>
      <c r="B115" s="26" t="s">
        <v>124</v>
      </c>
      <c r="C115" s="26" t="s">
        <v>42</v>
      </c>
      <c r="D115" s="26" t="s">
        <v>125</v>
      </c>
      <c r="E115" s="24" t="s">
        <v>97</v>
      </c>
      <c r="F115" s="23" t="s">
        <v>54</v>
      </c>
      <c r="G115" s="8">
        <f t="shared" si="95"/>
        <v>0</v>
      </c>
      <c r="H115" s="13" t="b">
        <f t="shared" si="96"/>
        <v>0</v>
      </c>
      <c r="I115" s="14" t="s">
        <v>44</v>
      </c>
      <c r="J115" s="8">
        <f t="shared" si="103"/>
        <v>3</v>
      </c>
      <c r="K115" s="13" t="b">
        <f t="shared" si="97"/>
        <v>1</v>
      </c>
      <c r="L115" s="14" t="s">
        <v>44</v>
      </c>
      <c r="M115" s="8">
        <f t="shared" si="98"/>
        <v>3</v>
      </c>
      <c r="N115" s="10">
        <f t="shared" si="99"/>
        <v>6</v>
      </c>
      <c r="O115" s="14"/>
      <c r="P115" s="8">
        <f t="shared" si="106"/>
        <v>0</v>
      </c>
      <c r="Q115" s="14"/>
      <c r="R115" s="8">
        <f t="shared" si="107"/>
        <v>0</v>
      </c>
      <c r="S115" s="10">
        <f t="shared" si="100"/>
        <v>0</v>
      </c>
      <c r="T115" s="11">
        <f t="shared" si="101"/>
        <v>6</v>
      </c>
      <c r="U115" s="14"/>
      <c r="V115" s="14"/>
      <c r="W115" s="8">
        <f t="shared" si="108"/>
        <v>0</v>
      </c>
      <c r="X115" s="14"/>
      <c r="Y115" s="8">
        <f t="shared" si="90"/>
        <v>0</v>
      </c>
      <c r="Z115" s="14"/>
      <c r="AA115" s="14"/>
      <c r="AB115" s="8">
        <f t="shared" si="109"/>
        <v>0</v>
      </c>
      <c r="AC115" s="11">
        <f t="shared" si="102"/>
        <v>0</v>
      </c>
      <c r="AD115" s="19" t="s">
        <v>52</v>
      </c>
      <c r="AE115" s="8">
        <f t="shared" si="73"/>
        <v>1.5</v>
      </c>
      <c r="AF115" s="19"/>
      <c r="AG115" s="8">
        <f t="shared" si="104"/>
        <v>0</v>
      </c>
      <c r="AH115" s="19" t="s">
        <v>75</v>
      </c>
      <c r="AI115" s="9">
        <f t="shared" si="105"/>
        <v>0</v>
      </c>
      <c r="AJ115" s="11">
        <f t="shared" si="80"/>
        <v>1.5</v>
      </c>
      <c r="AK115" s="12">
        <f t="shared" si="81"/>
        <v>7.5</v>
      </c>
    </row>
    <row r="116" spans="1:37" s="1" customFormat="1" ht="24" customHeight="1" thickBot="1" x14ac:dyDescent="0.3">
      <c r="A116" s="25">
        <v>112</v>
      </c>
      <c r="B116" s="26" t="s">
        <v>290</v>
      </c>
      <c r="C116" s="26" t="s">
        <v>102</v>
      </c>
      <c r="D116" s="26" t="s">
        <v>204</v>
      </c>
      <c r="E116" s="24" t="s">
        <v>97</v>
      </c>
      <c r="F116" s="23" t="s">
        <v>54</v>
      </c>
      <c r="G116" s="8">
        <f t="shared" si="95"/>
        <v>0</v>
      </c>
      <c r="H116" s="13" t="b">
        <f t="shared" si="96"/>
        <v>0</v>
      </c>
      <c r="I116" s="14" t="s">
        <v>81</v>
      </c>
      <c r="J116" s="8">
        <f t="shared" si="103"/>
        <v>5</v>
      </c>
      <c r="K116" s="13" t="b">
        <f t="shared" si="97"/>
        <v>0</v>
      </c>
      <c r="L116" s="14" t="s">
        <v>44</v>
      </c>
      <c r="M116" s="8">
        <f t="shared" si="98"/>
        <v>3</v>
      </c>
      <c r="N116" s="10">
        <f t="shared" si="99"/>
        <v>8</v>
      </c>
      <c r="O116" s="14"/>
      <c r="P116" s="8">
        <f t="shared" si="106"/>
        <v>0</v>
      </c>
      <c r="Q116" s="14"/>
      <c r="R116" s="8">
        <f t="shared" si="107"/>
        <v>0</v>
      </c>
      <c r="S116" s="10">
        <f t="shared" si="100"/>
        <v>0</v>
      </c>
      <c r="T116" s="11">
        <f t="shared" si="101"/>
        <v>8</v>
      </c>
      <c r="U116" s="14"/>
      <c r="V116" s="14"/>
      <c r="W116" s="8">
        <f t="shared" si="108"/>
        <v>0</v>
      </c>
      <c r="X116" s="14"/>
      <c r="Y116" s="8">
        <f t="shared" si="90"/>
        <v>0</v>
      </c>
      <c r="Z116" s="14"/>
      <c r="AA116" s="14"/>
      <c r="AB116" s="8">
        <f t="shared" si="109"/>
        <v>0</v>
      </c>
      <c r="AC116" s="11">
        <f t="shared" si="102"/>
        <v>0</v>
      </c>
      <c r="AD116" s="19"/>
      <c r="AE116" s="8">
        <f t="shared" si="73"/>
        <v>0</v>
      </c>
      <c r="AF116" s="19"/>
      <c r="AG116" s="8">
        <f t="shared" si="104"/>
        <v>0</v>
      </c>
      <c r="AH116" s="19" t="s">
        <v>44</v>
      </c>
      <c r="AI116" s="9">
        <f t="shared" si="105"/>
        <v>3</v>
      </c>
      <c r="AJ116" s="11">
        <f t="shared" si="80"/>
        <v>3</v>
      </c>
      <c r="AK116" s="12">
        <f t="shared" si="81"/>
        <v>11</v>
      </c>
    </row>
    <row r="117" spans="1:37" s="1" customFormat="1" ht="24" customHeight="1" thickBot="1" x14ac:dyDescent="0.3">
      <c r="A117" s="25">
        <v>113</v>
      </c>
      <c r="B117" s="26" t="s">
        <v>149</v>
      </c>
      <c r="C117" s="26" t="s">
        <v>119</v>
      </c>
      <c r="D117" s="26" t="s">
        <v>80</v>
      </c>
      <c r="E117" s="24" t="s">
        <v>97</v>
      </c>
      <c r="F117" s="23" t="s">
        <v>54</v>
      </c>
      <c r="G117" s="8">
        <f t="shared" si="95"/>
        <v>0</v>
      </c>
      <c r="H117" s="13" t="b">
        <f t="shared" si="96"/>
        <v>0</v>
      </c>
      <c r="I117" s="23" t="s">
        <v>54</v>
      </c>
      <c r="J117" s="8">
        <f t="shared" si="103"/>
        <v>0</v>
      </c>
      <c r="K117" s="13" t="b">
        <f t="shared" si="97"/>
        <v>0</v>
      </c>
      <c r="L117" s="23" t="s">
        <v>54</v>
      </c>
      <c r="M117" s="8">
        <f t="shared" si="98"/>
        <v>0</v>
      </c>
      <c r="N117" s="10">
        <f t="shared" si="99"/>
        <v>0</v>
      </c>
      <c r="O117" s="14"/>
      <c r="P117" s="8">
        <f t="shared" si="106"/>
        <v>0</v>
      </c>
      <c r="Q117" s="14"/>
      <c r="R117" s="8">
        <f t="shared" si="107"/>
        <v>0</v>
      </c>
      <c r="S117" s="10">
        <f t="shared" si="100"/>
        <v>0</v>
      </c>
      <c r="T117" s="11">
        <f t="shared" si="101"/>
        <v>0</v>
      </c>
      <c r="U117" s="14"/>
      <c r="V117" s="14"/>
      <c r="W117" s="8">
        <f t="shared" si="108"/>
        <v>0</v>
      </c>
      <c r="X117" s="14"/>
      <c r="Y117" s="8">
        <f t="shared" si="90"/>
        <v>0</v>
      </c>
      <c r="Z117" s="14"/>
      <c r="AA117" s="14"/>
      <c r="AB117" s="8">
        <f t="shared" si="109"/>
        <v>0</v>
      </c>
      <c r="AC117" s="11">
        <f t="shared" si="102"/>
        <v>0</v>
      </c>
      <c r="AD117" s="19" t="s">
        <v>53</v>
      </c>
      <c r="AE117" s="8">
        <f t="shared" si="73"/>
        <v>1</v>
      </c>
      <c r="AF117" s="19" t="s">
        <v>53</v>
      </c>
      <c r="AG117" s="8">
        <f t="shared" si="104"/>
        <v>0.5</v>
      </c>
      <c r="AH117" s="19" t="s">
        <v>75</v>
      </c>
      <c r="AI117" s="9">
        <f t="shared" si="105"/>
        <v>0</v>
      </c>
      <c r="AJ117" s="11">
        <f t="shared" si="80"/>
        <v>1.5</v>
      </c>
      <c r="AK117" s="12">
        <f t="shared" si="81"/>
        <v>1.5</v>
      </c>
    </row>
    <row r="118" spans="1:37" s="1" customFormat="1" ht="24" customHeight="1" thickBot="1" x14ac:dyDescent="0.3">
      <c r="A118" s="25">
        <v>114</v>
      </c>
      <c r="B118" s="26" t="s">
        <v>186</v>
      </c>
      <c r="C118" s="26" t="s">
        <v>96</v>
      </c>
      <c r="D118" s="26" t="s">
        <v>187</v>
      </c>
      <c r="E118" s="24" t="s">
        <v>97</v>
      </c>
      <c r="F118" s="23" t="s">
        <v>54</v>
      </c>
      <c r="G118" s="8">
        <f t="shared" si="95"/>
        <v>0</v>
      </c>
      <c r="H118" s="13" t="b">
        <f t="shared" si="96"/>
        <v>0</v>
      </c>
      <c r="I118" s="14" t="s">
        <v>81</v>
      </c>
      <c r="J118" s="8">
        <f t="shared" si="103"/>
        <v>5</v>
      </c>
      <c r="K118" s="13" t="b">
        <f t="shared" si="97"/>
        <v>0</v>
      </c>
      <c r="L118" s="23" t="s">
        <v>54</v>
      </c>
      <c r="M118" s="8">
        <f t="shared" si="98"/>
        <v>0</v>
      </c>
      <c r="N118" s="10">
        <f t="shared" si="99"/>
        <v>5</v>
      </c>
      <c r="O118" s="14"/>
      <c r="P118" s="8">
        <f t="shared" si="106"/>
        <v>0</v>
      </c>
      <c r="Q118" s="14"/>
      <c r="R118" s="8">
        <f t="shared" si="107"/>
        <v>0</v>
      </c>
      <c r="S118" s="10">
        <f t="shared" si="100"/>
        <v>0</v>
      </c>
      <c r="T118" s="11">
        <f t="shared" si="101"/>
        <v>5</v>
      </c>
      <c r="U118" s="14"/>
      <c r="V118" s="14"/>
      <c r="W118" s="8">
        <f t="shared" si="108"/>
        <v>0</v>
      </c>
      <c r="X118" s="14"/>
      <c r="Y118" s="8">
        <f t="shared" si="90"/>
        <v>0</v>
      </c>
      <c r="Z118" s="14"/>
      <c r="AA118" s="14"/>
      <c r="AB118" s="8">
        <f t="shared" si="109"/>
        <v>0</v>
      </c>
      <c r="AC118" s="11">
        <f t="shared" si="102"/>
        <v>0</v>
      </c>
      <c r="AD118" s="19" t="s">
        <v>53</v>
      </c>
      <c r="AE118" s="8">
        <f t="shared" si="73"/>
        <v>1</v>
      </c>
      <c r="AF118" s="19"/>
      <c r="AG118" s="8">
        <f t="shared" si="104"/>
        <v>0</v>
      </c>
      <c r="AH118" s="19" t="s">
        <v>44</v>
      </c>
      <c r="AI118" s="9">
        <f t="shared" si="105"/>
        <v>3</v>
      </c>
      <c r="AJ118" s="11">
        <f t="shared" si="80"/>
        <v>4</v>
      </c>
      <c r="AK118" s="12">
        <f t="shared" si="81"/>
        <v>9</v>
      </c>
    </row>
    <row r="119" spans="1:37" s="1" customFormat="1" ht="24" customHeight="1" thickBot="1" x14ac:dyDescent="0.3">
      <c r="A119" s="25">
        <v>115</v>
      </c>
      <c r="B119" s="26" t="s">
        <v>212</v>
      </c>
      <c r="C119" s="26" t="s">
        <v>66</v>
      </c>
      <c r="D119" s="26" t="s">
        <v>213</v>
      </c>
      <c r="E119" s="24" t="s">
        <v>146</v>
      </c>
      <c r="F119" s="23" t="s">
        <v>54</v>
      </c>
      <c r="G119" s="8">
        <f t="shared" si="95"/>
        <v>0</v>
      </c>
      <c r="H119" s="13" t="b">
        <f t="shared" si="96"/>
        <v>0</v>
      </c>
      <c r="I119" s="23" t="s">
        <v>54</v>
      </c>
      <c r="J119" s="8">
        <f t="shared" si="103"/>
        <v>0</v>
      </c>
      <c r="K119" s="13" t="b">
        <f t="shared" si="97"/>
        <v>0</v>
      </c>
      <c r="L119" s="23" t="s">
        <v>54</v>
      </c>
      <c r="M119" s="8">
        <f t="shared" si="98"/>
        <v>0</v>
      </c>
      <c r="N119" s="10">
        <f t="shared" si="99"/>
        <v>0</v>
      </c>
      <c r="O119" s="14"/>
      <c r="P119" s="8">
        <f t="shared" si="106"/>
        <v>0</v>
      </c>
      <c r="Q119" s="14"/>
      <c r="R119" s="8">
        <v>3</v>
      </c>
      <c r="S119" s="10">
        <f t="shared" si="100"/>
        <v>3</v>
      </c>
      <c r="T119" s="11">
        <f t="shared" si="101"/>
        <v>3</v>
      </c>
      <c r="U119" s="14"/>
      <c r="V119" s="14"/>
      <c r="W119" s="8">
        <f t="shared" si="108"/>
        <v>0</v>
      </c>
      <c r="X119" s="14"/>
      <c r="Y119" s="8">
        <f t="shared" si="90"/>
        <v>0</v>
      </c>
      <c r="Z119" s="14"/>
      <c r="AA119" s="14"/>
      <c r="AB119" s="8">
        <f t="shared" si="109"/>
        <v>0</v>
      </c>
      <c r="AC119" s="11">
        <f t="shared" si="102"/>
        <v>0</v>
      </c>
      <c r="AD119" s="19" t="s">
        <v>53</v>
      </c>
      <c r="AE119" s="8">
        <f t="shared" si="73"/>
        <v>1</v>
      </c>
      <c r="AF119" s="19"/>
      <c r="AG119" s="8">
        <f t="shared" si="104"/>
        <v>0</v>
      </c>
      <c r="AH119" s="19" t="s">
        <v>44</v>
      </c>
      <c r="AI119" s="9">
        <f t="shared" si="105"/>
        <v>3</v>
      </c>
      <c r="AJ119" s="11">
        <f t="shared" si="80"/>
        <v>4</v>
      </c>
      <c r="AK119" s="12">
        <f t="shared" si="81"/>
        <v>7</v>
      </c>
    </row>
    <row r="120" spans="1:37" s="1" customFormat="1" ht="24" customHeight="1" thickBot="1" x14ac:dyDescent="0.3">
      <c r="A120" s="25">
        <v>116</v>
      </c>
      <c r="B120" s="26" t="s">
        <v>244</v>
      </c>
      <c r="C120" s="26" t="s">
        <v>104</v>
      </c>
      <c r="D120" s="26" t="s">
        <v>184</v>
      </c>
      <c r="E120" s="24" t="s">
        <v>146</v>
      </c>
      <c r="F120" s="23" t="s">
        <v>54</v>
      </c>
      <c r="G120" s="8">
        <f t="shared" si="95"/>
        <v>0</v>
      </c>
      <c r="H120" s="13" t="b">
        <f t="shared" si="96"/>
        <v>0</v>
      </c>
      <c r="I120" s="14" t="s">
        <v>44</v>
      </c>
      <c r="J120" s="8">
        <f t="shared" si="103"/>
        <v>3</v>
      </c>
      <c r="K120" s="13" t="b">
        <f t="shared" si="97"/>
        <v>1</v>
      </c>
      <c r="L120" s="23" t="s">
        <v>54</v>
      </c>
      <c r="M120" s="8">
        <f t="shared" si="98"/>
        <v>0</v>
      </c>
      <c r="N120" s="10">
        <f t="shared" si="99"/>
        <v>3</v>
      </c>
      <c r="O120" s="14"/>
      <c r="P120" s="8">
        <f t="shared" si="106"/>
        <v>0</v>
      </c>
      <c r="Q120" s="14"/>
      <c r="R120" s="8">
        <f t="shared" si="107"/>
        <v>0</v>
      </c>
      <c r="S120" s="10">
        <f t="shared" si="100"/>
        <v>0</v>
      </c>
      <c r="T120" s="11">
        <f t="shared" si="101"/>
        <v>3</v>
      </c>
      <c r="U120" s="14"/>
      <c r="V120" s="14"/>
      <c r="W120" s="8">
        <f t="shared" si="108"/>
        <v>0</v>
      </c>
      <c r="X120" s="14"/>
      <c r="Y120" s="8">
        <f t="shared" si="90"/>
        <v>0</v>
      </c>
      <c r="Z120" s="14"/>
      <c r="AA120" s="14"/>
      <c r="AB120" s="8">
        <f t="shared" si="109"/>
        <v>0</v>
      </c>
      <c r="AC120" s="11">
        <f t="shared" si="102"/>
        <v>0</v>
      </c>
      <c r="AD120" s="19" t="s">
        <v>53</v>
      </c>
      <c r="AE120" s="8">
        <f t="shared" si="73"/>
        <v>1</v>
      </c>
      <c r="AF120" s="19"/>
      <c r="AG120" s="8">
        <f t="shared" si="104"/>
        <v>0</v>
      </c>
      <c r="AH120" s="19" t="s">
        <v>44</v>
      </c>
      <c r="AI120" s="9">
        <f t="shared" si="105"/>
        <v>3</v>
      </c>
      <c r="AJ120" s="11">
        <f t="shared" si="80"/>
        <v>4</v>
      </c>
      <c r="AK120" s="12">
        <f t="shared" si="81"/>
        <v>7</v>
      </c>
    </row>
    <row r="121" spans="1:37" s="1" customFormat="1" ht="24" customHeight="1" thickBot="1" x14ac:dyDescent="0.3">
      <c r="A121" s="25">
        <v>117</v>
      </c>
      <c r="B121" s="26" t="s">
        <v>236</v>
      </c>
      <c r="C121" s="26" t="s">
        <v>237</v>
      </c>
      <c r="D121" s="26" t="s">
        <v>115</v>
      </c>
      <c r="E121" s="24" t="s">
        <v>146</v>
      </c>
      <c r="F121" s="23" t="s">
        <v>54</v>
      </c>
      <c r="G121" s="8">
        <f t="shared" si="95"/>
        <v>0</v>
      </c>
      <c r="H121" s="13" t="b">
        <f t="shared" si="96"/>
        <v>0</v>
      </c>
      <c r="I121" s="23" t="s">
        <v>54</v>
      </c>
      <c r="J121" s="8">
        <f t="shared" si="103"/>
        <v>0</v>
      </c>
      <c r="K121" s="13" t="b">
        <f t="shared" si="97"/>
        <v>0</v>
      </c>
      <c r="L121" s="14" t="s">
        <v>44</v>
      </c>
      <c r="M121" s="8">
        <f t="shared" si="98"/>
        <v>3</v>
      </c>
      <c r="N121" s="10">
        <f t="shared" si="99"/>
        <v>3</v>
      </c>
      <c r="O121" s="14"/>
      <c r="P121" s="8">
        <f t="shared" si="106"/>
        <v>0</v>
      </c>
      <c r="Q121" s="14"/>
      <c r="R121" s="8">
        <f t="shared" si="107"/>
        <v>0</v>
      </c>
      <c r="S121" s="10">
        <f t="shared" si="100"/>
        <v>0</v>
      </c>
      <c r="T121" s="11">
        <f t="shared" si="101"/>
        <v>3</v>
      </c>
      <c r="U121" s="14"/>
      <c r="V121" s="14"/>
      <c r="W121" s="8">
        <f t="shared" si="108"/>
        <v>0</v>
      </c>
      <c r="X121" s="14"/>
      <c r="Y121" s="8">
        <f t="shared" si="90"/>
        <v>0</v>
      </c>
      <c r="Z121" s="14"/>
      <c r="AA121" s="14"/>
      <c r="AB121" s="8">
        <f t="shared" si="109"/>
        <v>0</v>
      </c>
      <c r="AC121" s="11">
        <f t="shared" si="102"/>
        <v>0</v>
      </c>
      <c r="AD121" s="19" t="s">
        <v>45</v>
      </c>
      <c r="AE121" s="8">
        <f t="shared" si="73"/>
        <v>2</v>
      </c>
      <c r="AF121" s="19"/>
      <c r="AG121" s="8">
        <f t="shared" si="104"/>
        <v>0</v>
      </c>
      <c r="AH121" s="19" t="s">
        <v>44</v>
      </c>
      <c r="AI121" s="9">
        <f t="shared" si="105"/>
        <v>3</v>
      </c>
      <c r="AJ121" s="11">
        <f t="shared" si="80"/>
        <v>5</v>
      </c>
      <c r="AK121" s="12">
        <f t="shared" si="81"/>
        <v>8</v>
      </c>
    </row>
    <row r="122" spans="1:37" s="1" customFormat="1" ht="24" customHeight="1" thickBot="1" x14ac:dyDescent="0.3">
      <c r="A122" s="25">
        <v>118</v>
      </c>
      <c r="B122" s="26" t="s">
        <v>145</v>
      </c>
      <c r="C122" s="26" t="s">
        <v>86</v>
      </c>
      <c r="D122" s="26" t="s">
        <v>42</v>
      </c>
      <c r="E122" s="24" t="s">
        <v>146</v>
      </c>
      <c r="F122" s="23" t="s">
        <v>54</v>
      </c>
      <c r="G122" s="8">
        <f t="shared" si="95"/>
        <v>0</v>
      </c>
      <c r="H122" s="13" t="b">
        <f t="shared" si="96"/>
        <v>0</v>
      </c>
      <c r="I122" s="14" t="s">
        <v>44</v>
      </c>
      <c r="J122" s="8">
        <f t="shared" si="103"/>
        <v>3</v>
      </c>
      <c r="K122" s="13" t="b">
        <f t="shared" si="97"/>
        <v>1</v>
      </c>
      <c r="L122" s="14" t="s">
        <v>44</v>
      </c>
      <c r="M122" s="8">
        <f t="shared" si="98"/>
        <v>3</v>
      </c>
      <c r="N122" s="10">
        <f t="shared" si="99"/>
        <v>6</v>
      </c>
      <c r="O122" s="14"/>
      <c r="P122" s="8">
        <f t="shared" si="106"/>
        <v>0</v>
      </c>
      <c r="Q122" s="14"/>
      <c r="R122" s="8">
        <f t="shared" si="107"/>
        <v>0</v>
      </c>
      <c r="S122" s="10">
        <f t="shared" si="100"/>
        <v>0</v>
      </c>
      <c r="T122" s="11">
        <f t="shared" si="101"/>
        <v>6</v>
      </c>
      <c r="U122" s="14"/>
      <c r="V122" s="14"/>
      <c r="W122" s="8">
        <f t="shared" si="108"/>
        <v>0</v>
      </c>
      <c r="X122" s="14"/>
      <c r="Y122" s="8">
        <f t="shared" si="90"/>
        <v>0</v>
      </c>
      <c r="Z122" s="14"/>
      <c r="AA122" s="14"/>
      <c r="AB122" s="8">
        <f t="shared" si="109"/>
        <v>0</v>
      </c>
      <c r="AC122" s="11">
        <f t="shared" si="102"/>
        <v>0</v>
      </c>
      <c r="AD122" s="19" t="s">
        <v>52</v>
      </c>
      <c r="AE122" s="8">
        <f t="shared" si="73"/>
        <v>1.5</v>
      </c>
      <c r="AF122" s="19" t="s">
        <v>53</v>
      </c>
      <c r="AG122" s="8">
        <f t="shared" si="104"/>
        <v>0.5</v>
      </c>
      <c r="AH122" s="19" t="s">
        <v>44</v>
      </c>
      <c r="AI122" s="9">
        <f t="shared" si="105"/>
        <v>3</v>
      </c>
      <c r="AJ122" s="11">
        <f t="shared" si="80"/>
        <v>5</v>
      </c>
      <c r="AK122" s="12">
        <f t="shared" si="81"/>
        <v>11</v>
      </c>
    </row>
    <row r="123" spans="1:37" s="1" customFormat="1" ht="24" customHeight="1" thickBot="1" x14ac:dyDescent="0.3">
      <c r="A123" s="25">
        <v>119</v>
      </c>
      <c r="B123" s="26" t="s">
        <v>320</v>
      </c>
      <c r="C123" s="26" t="s">
        <v>321</v>
      </c>
      <c r="D123" s="26" t="s">
        <v>79</v>
      </c>
      <c r="E123" s="24" t="s">
        <v>43</v>
      </c>
      <c r="F123" s="23" t="s">
        <v>54</v>
      </c>
      <c r="G123" s="8">
        <f t="shared" si="95"/>
        <v>0</v>
      </c>
      <c r="H123" s="13" t="b">
        <f t="shared" si="96"/>
        <v>0</v>
      </c>
      <c r="I123" s="23" t="s">
        <v>54</v>
      </c>
      <c r="J123" s="8">
        <f t="shared" si="103"/>
        <v>0</v>
      </c>
      <c r="K123" s="13" t="b">
        <f t="shared" si="97"/>
        <v>0</v>
      </c>
      <c r="L123" s="23" t="s">
        <v>54</v>
      </c>
      <c r="M123" s="8">
        <f t="shared" si="98"/>
        <v>0</v>
      </c>
      <c r="N123" s="10">
        <f t="shared" si="99"/>
        <v>0</v>
      </c>
      <c r="O123" s="14"/>
      <c r="P123" s="8">
        <f t="shared" si="106"/>
        <v>0</v>
      </c>
      <c r="Q123" s="14"/>
      <c r="R123" s="8">
        <v>1.8</v>
      </c>
      <c r="S123" s="10">
        <f t="shared" si="100"/>
        <v>1.8</v>
      </c>
      <c r="T123" s="11">
        <f t="shared" si="101"/>
        <v>1.8</v>
      </c>
      <c r="U123" s="14"/>
      <c r="V123" s="14"/>
      <c r="W123" s="8">
        <f t="shared" si="108"/>
        <v>0</v>
      </c>
      <c r="X123" s="14"/>
      <c r="Y123" s="8">
        <f t="shared" si="90"/>
        <v>0</v>
      </c>
      <c r="Z123" s="14"/>
      <c r="AA123" s="14"/>
      <c r="AB123" s="8">
        <f t="shared" si="109"/>
        <v>0</v>
      </c>
      <c r="AC123" s="11">
        <f t="shared" si="102"/>
        <v>0</v>
      </c>
      <c r="AD123" s="19" t="s">
        <v>53</v>
      </c>
      <c r="AE123" s="8">
        <f t="shared" si="73"/>
        <v>1</v>
      </c>
      <c r="AF123" s="19"/>
      <c r="AG123" s="8">
        <f t="shared" si="104"/>
        <v>0</v>
      </c>
      <c r="AH123" s="19"/>
      <c r="AI123" s="9">
        <f t="shared" si="105"/>
        <v>0</v>
      </c>
      <c r="AJ123" s="11">
        <f t="shared" si="80"/>
        <v>1</v>
      </c>
      <c r="AK123" s="12">
        <f t="shared" si="81"/>
        <v>2.8</v>
      </c>
    </row>
    <row r="124" spans="1:37" s="1" customFormat="1" ht="24" customHeight="1" thickBot="1" x14ac:dyDescent="0.3">
      <c r="A124" s="25">
        <v>120</v>
      </c>
      <c r="B124" s="26" t="s">
        <v>111</v>
      </c>
      <c r="C124" s="26" t="s">
        <v>112</v>
      </c>
      <c r="D124" s="26" t="s">
        <v>113</v>
      </c>
      <c r="E124" s="24" t="s">
        <v>43</v>
      </c>
      <c r="F124" s="23" t="s">
        <v>54</v>
      </c>
      <c r="G124" s="8">
        <f t="shared" si="95"/>
        <v>0</v>
      </c>
      <c r="H124" s="13" t="b">
        <f t="shared" si="96"/>
        <v>0</v>
      </c>
      <c r="I124" s="23" t="s">
        <v>54</v>
      </c>
      <c r="J124" s="8">
        <f t="shared" si="103"/>
        <v>0</v>
      </c>
      <c r="K124" s="13" t="b">
        <f t="shared" si="97"/>
        <v>0</v>
      </c>
      <c r="L124" s="23" t="s">
        <v>54</v>
      </c>
      <c r="M124" s="8">
        <f t="shared" si="98"/>
        <v>0</v>
      </c>
      <c r="N124" s="10">
        <f t="shared" si="99"/>
        <v>0</v>
      </c>
      <c r="O124" s="14"/>
      <c r="P124" s="8">
        <f t="shared" si="106"/>
        <v>0</v>
      </c>
      <c r="Q124" s="14"/>
      <c r="R124" s="8">
        <f>IF(0.5*Q124/25&lt;=3,0.5*Q124/25,3)</f>
        <v>0</v>
      </c>
      <c r="S124" s="10">
        <f t="shared" si="100"/>
        <v>0</v>
      </c>
      <c r="T124" s="11">
        <f t="shared" si="101"/>
        <v>0</v>
      </c>
      <c r="U124" s="14"/>
      <c r="V124" s="14"/>
      <c r="W124" s="8">
        <f t="shared" si="108"/>
        <v>0</v>
      </c>
      <c r="X124" s="14"/>
      <c r="Y124" s="8">
        <f t="shared" si="90"/>
        <v>0</v>
      </c>
      <c r="Z124" s="14"/>
      <c r="AA124" s="14"/>
      <c r="AB124" s="8">
        <f t="shared" si="109"/>
        <v>0</v>
      </c>
      <c r="AC124" s="11">
        <f t="shared" si="102"/>
        <v>0</v>
      </c>
      <c r="AD124" s="19" t="s">
        <v>53</v>
      </c>
      <c r="AE124" s="8">
        <f t="shared" si="73"/>
        <v>1</v>
      </c>
      <c r="AF124" s="19"/>
      <c r="AG124" s="8">
        <f t="shared" si="104"/>
        <v>0</v>
      </c>
      <c r="AH124" s="19"/>
      <c r="AI124" s="9">
        <f t="shared" si="105"/>
        <v>0</v>
      </c>
      <c r="AJ124" s="11">
        <f t="shared" ref="AJ124:AJ145" si="110">AE124+AG124+AI124</f>
        <v>1</v>
      </c>
      <c r="AK124" s="12">
        <f t="shared" ref="AK124:AK145" si="111">T124+AC124+AJ124</f>
        <v>1</v>
      </c>
    </row>
    <row r="125" spans="1:37" s="1" customFormat="1" ht="24" customHeight="1" thickBot="1" x14ac:dyDescent="0.3">
      <c r="A125" s="25">
        <v>121</v>
      </c>
      <c r="B125" s="26" t="s">
        <v>78</v>
      </c>
      <c r="C125" s="26" t="s">
        <v>79</v>
      </c>
      <c r="D125" s="26" t="s">
        <v>80</v>
      </c>
      <c r="E125" s="24" t="s">
        <v>43</v>
      </c>
      <c r="F125" s="23" t="s">
        <v>54</v>
      </c>
      <c r="G125" s="8">
        <f t="shared" si="95"/>
        <v>0</v>
      </c>
      <c r="H125" s="13" t="b">
        <f t="shared" si="96"/>
        <v>0</v>
      </c>
      <c r="I125" s="14" t="s">
        <v>81</v>
      </c>
      <c r="J125" s="8">
        <f t="shared" si="103"/>
        <v>5</v>
      </c>
      <c r="K125" s="13" t="b">
        <f t="shared" si="97"/>
        <v>0</v>
      </c>
      <c r="L125" s="23" t="s">
        <v>54</v>
      </c>
      <c r="M125" s="8">
        <f t="shared" si="98"/>
        <v>0</v>
      </c>
      <c r="N125" s="10">
        <f t="shared" si="99"/>
        <v>5</v>
      </c>
      <c r="O125" s="14"/>
      <c r="P125" s="8">
        <f t="shared" si="106"/>
        <v>0</v>
      </c>
      <c r="Q125" s="14"/>
      <c r="R125" s="8">
        <f>IF(0.5*Q125/25&lt;=3,0.5*Q125/25,3)</f>
        <v>0</v>
      </c>
      <c r="S125" s="10">
        <f t="shared" si="100"/>
        <v>0</v>
      </c>
      <c r="T125" s="11">
        <f t="shared" si="101"/>
        <v>5</v>
      </c>
      <c r="U125" s="14"/>
      <c r="V125" s="14"/>
      <c r="W125" s="8">
        <f t="shared" si="108"/>
        <v>0</v>
      </c>
      <c r="X125" s="14"/>
      <c r="Y125" s="8">
        <f t="shared" si="90"/>
        <v>0</v>
      </c>
      <c r="Z125" s="14"/>
      <c r="AA125" s="14"/>
      <c r="AB125" s="8">
        <f t="shared" si="109"/>
        <v>0</v>
      </c>
      <c r="AC125" s="11">
        <f t="shared" si="102"/>
        <v>0</v>
      </c>
      <c r="AD125" s="19" t="s">
        <v>45</v>
      </c>
      <c r="AE125" s="8">
        <f t="shared" si="73"/>
        <v>2</v>
      </c>
      <c r="AF125" s="19"/>
      <c r="AG125" s="8">
        <f t="shared" si="104"/>
        <v>0</v>
      </c>
      <c r="AH125" s="19"/>
      <c r="AI125" s="9">
        <f t="shared" si="105"/>
        <v>0</v>
      </c>
      <c r="AJ125" s="11">
        <f t="shared" si="110"/>
        <v>2</v>
      </c>
      <c r="AK125" s="12">
        <f t="shared" si="111"/>
        <v>7</v>
      </c>
    </row>
    <row r="126" spans="1:37" s="1" customFormat="1" ht="24" customHeight="1" thickBot="1" x14ac:dyDescent="0.3">
      <c r="A126" s="25">
        <v>122</v>
      </c>
      <c r="B126" s="26" t="s">
        <v>284</v>
      </c>
      <c r="C126" s="26" t="s">
        <v>42</v>
      </c>
      <c r="D126" s="26" t="s">
        <v>184</v>
      </c>
      <c r="E126" s="24" t="s">
        <v>43</v>
      </c>
      <c r="F126" s="23" t="s">
        <v>54</v>
      </c>
      <c r="G126" s="8">
        <f t="shared" si="95"/>
        <v>0</v>
      </c>
      <c r="H126" s="13" t="b">
        <f t="shared" si="96"/>
        <v>0</v>
      </c>
      <c r="I126" s="14" t="s">
        <v>44</v>
      </c>
      <c r="J126" s="8">
        <f t="shared" si="103"/>
        <v>3</v>
      </c>
      <c r="K126" s="13" t="b">
        <f t="shared" si="97"/>
        <v>1</v>
      </c>
      <c r="L126" s="23" t="s">
        <v>54</v>
      </c>
      <c r="M126" s="8">
        <f t="shared" si="98"/>
        <v>0</v>
      </c>
      <c r="N126" s="10">
        <f t="shared" si="99"/>
        <v>3</v>
      </c>
      <c r="O126" s="14"/>
      <c r="P126" s="8">
        <f t="shared" si="106"/>
        <v>0</v>
      </c>
      <c r="Q126" s="14"/>
      <c r="R126" s="8">
        <f>IF(0.5*Q126/25&lt;=3,0.5*Q126/25,3)</f>
        <v>0</v>
      </c>
      <c r="S126" s="10">
        <f t="shared" si="100"/>
        <v>0</v>
      </c>
      <c r="T126" s="11">
        <f t="shared" si="101"/>
        <v>3</v>
      </c>
      <c r="U126" s="14"/>
      <c r="V126" s="14"/>
      <c r="W126" s="8">
        <f t="shared" si="108"/>
        <v>0</v>
      </c>
      <c r="X126" s="14"/>
      <c r="Y126" s="8">
        <f t="shared" si="90"/>
        <v>0</v>
      </c>
      <c r="Z126" s="14"/>
      <c r="AA126" s="14"/>
      <c r="AB126" s="8">
        <f t="shared" si="109"/>
        <v>0</v>
      </c>
      <c r="AC126" s="11">
        <f t="shared" si="102"/>
        <v>0</v>
      </c>
      <c r="AD126" s="19" t="s">
        <v>45</v>
      </c>
      <c r="AE126" s="8">
        <f t="shared" si="73"/>
        <v>2</v>
      </c>
      <c r="AF126" s="19"/>
      <c r="AG126" s="8">
        <f t="shared" si="104"/>
        <v>0</v>
      </c>
      <c r="AH126" s="19"/>
      <c r="AI126" s="9">
        <f t="shared" si="105"/>
        <v>0</v>
      </c>
      <c r="AJ126" s="11">
        <f t="shared" si="110"/>
        <v>2</v>
      </c>
      <c r="AK126" s="12">
        <f t="shared" si="111"/>
        <v>5</v>
      </c>
    </row>
    <row r="127" spans="1:37" s="1" customFormat="1" ht="24" customHeight="1" thickBot="1" x14ac:dyDescent="0.3">
      <c r="A127" s="25">
        <v>123</v>
      </c>
      <c r="B127" s="26" t="s">
        <v>192</v>
      </c>
      <c r="C127" s="26" t="s">
        <v>70</v>
      </c>
      <c r="D127" s="26" t="s">
        <v>42</v>
      </c>
      <c r="E127" s="24" t="s">
        <v>43</v>
      </c>
      <c r="F127" s="23" t="s">
        <v>54</v>
      </c>
      <c r="G127" s="8">
        <f t="shared" si="95"/>
        <v>0</v>
      </c>
      <c r="H127" s="13" t="b">
        <f t="shared" si="96"/>
        <v>0</v>
      </c>
      <c r="I127" s="23" t="s">
        <v>54</v>
      </c>
      <c r="J127" s="8">
        <f t="shared" si="103"/>
        <v>0</v>
      </c>
      <c r="K127" s="13" t="b">
        <f t="shared" si="97"/>
        <v>0</v>
      </c>
      <c r="L127" s="23" t="s">
        <v>54</v>
      </c>
      <c r="M127" s="8">
        <f t="shared" si="98"/>
        <v>0</v>
      </c>
      <c r="N127" s="10">
        <f t="shared" si="99"/>
        <v>0</v>
      </c>
      <c r="O127" s="14"/>
      <c r="P127" s="8">
        <f t="shared" si="106"/>
        <v>0</v>
      </c>
      <c r="Q127" s="14"/>
      <c r="R127" s="8">
        <f>IF(0.5*Q127/25&lt;=3,0.5*Q127/25,3)</f>
        <v>0</v>
      </c>
      <c r="S127" s="10">
        <f t="shared" si="100"/>
        <v>0</v>
      </c>
      <c r="T127" s="11">
        <f t="shared" si="101"/>
        <v>0</v>
      </c>
      <c r="U127" s="14"/>
      <c r="V127" s="14"/>
      <c r="W127" s="8">
        <f t="shared" si="108"/>
        <v>0</v>
      </c>
      <c r="X127" s="14"/>
      <c r="Y127" s="8">
        <f t="shared" si="90"/>
        <v>0</v>
      </c>
      <c r="Z127" s="14"/>
      <c r="AA127" s="14"/>
      <c r="AB127" s="8">
        <f t="shared" si="109"/>
        <v>0</v>
      </c>
      <c r="AC127" s="11">
        <f t="shared" si="102"/>
        <v>0</v>
      </c>
      <c r="AD127" s="19" t="s">
        <v>53</v>
      </c>
      <c r="AE127" s="8">
        <f t="shared" si="73"/>
        <v>1</v>
      </c>
      <c r="AF127" s="19"/>
      <c r="AG127" s="8">
        <f t="shared" si="104"/>
        <v>0</v>
      </c>
      <c r="AH127" s="19"/>
      <c r="AI127" s="9">
        <f t="shared" si="105"/>
        <v>0</v>
      </c>
      <c r="AJ127" s="11">
        <f t="shared" si="110"/>
        <v>1</v>
      </c>
      <c r="AK127" s="12">
        <f t="shared" si="111"/>
        <v>1</v>
      </c>
    </row>
    <row r="128" spans="1:37" s="1" customFormat="1" ht="24" customHeight="1" thickBot="1" x14ac:dyDescent="0.3">
      <c r="A128" s="25">
        <v>124</v>
      </c>
      <c r="B128" s="26" t="s">
        <v>315</v>
      </c>
      <c r="C128" s="26" t="s">
        <v>316</v>
      </c>
      <c r="D128" s="26" t="s">
        <v>317</v>
      </c>
      <c r="E128" s="24" t="s">
        <v>43</v>
      </c>
      <c r="F128" s="23" t="s">
        <v>54</v>
      </c>
      <c r="G128" s="8">
        <f t="shared" si="95"/>
        <v>0</v>
      </c>
      <c r="H128" s="13" t="b">
        <f t="shared" si="96"/>
        <v>0</v>
      </c>
      <c r="I128" s="14" t="s">
        <v>81</v>
      </c>
      <c r="J128" s="8">
        <f t="shared" si="103"/>
        <v>5</v>
      </c>
      <c r="K128" s="13" t="b">
        <f t="shared" si="97"/>
        <v>0</v>
      </c>
      <c r="L128" s="23" t="s">
        <v>54</v>
      </c>
      <c r="M128" s="8">
        <f t="shared" si="98"/>
        <v>0</v>
      </c>
      <c r="N128" s="10">
        <f t="shared" si="99"/>
        <v>5</v>
      </c>
      <c r="O128" s="14"/>
      <c r="P128" s="8">
        <f t="shared" si="106"/>
        <v>0</v>
      </c>
      <c r="Q128" s="14"/>
      <c r="R128" s="8">
        <f>IF(0.5*Q128/25&lt;=3,0.5*Q128/25,3)</f>
        <v>0</v>
      </c>
      <c r="S128" s="10">
        <f t="shared" si="100"/>
        <v>0</v>
      </c>
      <c r="T128" s="11">
        <f t="shared" si="101"/>
        <v>5</v>
      </c>
      <c r="U128" s="14"/>
      <c r="V128" s="14"/>
      <c r="W128" s="8">
        <f t="shared" si="108"/>
        <v>0</v>
      </c>
      <c r="X128" s="14"/>
      <c r="Y128" s="8">
        <f t="shared" si="90"/>
        <v>0</v>
      </c>
      <c r="Z128" s="14"/>
      <c r="AA128" s="14"/>
      <c r="AB128" s="8">
        <f t="shared" si="109"/>
        <v>0</v>
      </c>
      <c r="AC128" s="11">
        <f t="shared" si="102"/>
        <v>0</v>
      </c>
      <c r="AD128" s="19" t="s">
        <v>53</v>
      </c>
      <c r="AE128" s="8">
        <f t="shared" si="73"/>
        <v>1</v>
      </c>
      <c r="AF128" s="19"/>
      <c r="AG128" s="8">
        <f t="shared" si="104"/>
        <v>0</v>
      </c>
      <c r="AH128" s="19"/>
      <c r="AI128" s="9">
        <f t="shared" si="105"/>
        <v>0</v>
      </c>
      <c r="AJ128" s="11">
        <f t="shared" si="110"/>
        <v>1</v>
      </c>
      <c r="AK128" s="12">
        <f t="shared" si="111"/>
        <v>6</v>
      </c>
    </row>
    <row r="129" spans="1:37" s="1" customFormat="1" ht="24" customHeight="1" thickBot="1" x14ac:dyDescent="0.3">
      <c r="A129" s="25">
        <v>125</v>
      </c>
      <c r="B129" s="25" t="s">
        <v>40</v>
      </c>
      <c r="C129" s="25" t="s">
        <v>41</v>
      </c>
      <c r="D129" s="25" t="s">
        <v>42</v>
      </c>
      <c r="E129" s="24" t="s">
        <v>43</v>
      </c>
      <c r="F129" s="23" t="s">
        <v>54</v>
      </c>
      <c r="G129" s="8">
        <f t="shared" si="95"/>
        <v>0</v>
      </c>
      <c r="H129" s="13" t="b">
        <f t="shared" si="96"/>
        <v>0</v>
      </c>
      <c r="I129" s="14" t="s">
        <v>44</v>
      </c>
      <c r="J129" s="8">
        <f t="shared" si="103"/>
        <v>3</v>
      </c>
      <c r="K129" s="13" t="b">
        <f t="shared" si="97"/>
        <v>1</v>
      </c>
      <c r="L129" s="23" t="s">
        <v>54</v>
      </c>
      <c r="M129" s="8">
        <f t="shared" si="98"/>
        <v>0</v>
      </c>
      <c r="N129" s="10">
        <f t="shared" si="99"/>
        <v>3</v>
      </c>
      <c r="O129" s="14"/>
      <c r="P129" s="8">
        <v>2.83</v>
      </c>
      <c r="Q129" s="14"/>
      <c r="R129" s="8">
        <v>1.2</v>
      </c>
      <c r="S129" s="10">
        <f t="shared" si="100"/>
        <v>4.03</v>
      </c>
      <c r="T129" s="11">
        <f t="shared" si="101"/>
        <v>7.03</v>
      </c>
      <c r="U129" s="14"/>
      <c r="V129" s="14"/>
      <c r="W129" s="8">
        <v>2</v>
      </c>
      <c r="X129" s="14"/>
      <c r="Y129" s="8">
        <v>0</v>
      </c>
      <c r="Z129" s="14"/>
      <c r="AA129" s="14"/>
      <c r="AB129" s="8">
        <v>3</v>
      </c>
      <c r="AC129" s="11">
        <f t="shared" si="102"/>
        <v>5</v>
      </c>
      <c r="AD129" s="19"/>
      <c r="AE129" s="8">
        <v>2</v>
      </c>
      <c r="AF129" s="19"/>
      <c r="AG129" s="8">
        <f t="shared" si="104"/>
        <v>0</v>
      </c>
      <c r="AH129" s="19"/>
      <c r="AI129" s="9">
        <f t="shared" si="105"/>
        <v>0</v>
      </c>
      <c r="AJ129" s="11">
        <f t="shared" si="110"/>
        <v>2</v>
      </c>
      <c r="AK129" s="12">
        <f t="shared" si="111"/>
        <v>14.030000000000001</v>
      </c>
    </row>
    <row r="130" spans="1:37" s="1" customFormat="1" ht="24" customHeight="1" thickBot="1" x14ac:dyDescent="0.3">
      <c r="A130" s="25">
        <v>126</v>
      </c>
      <c r="B130" s="26" t="s">
        <v>214</v>
      </c>
      <c r="C130" s="26" t="s">
        <v>215</v>
      </c>
      <c r="D130" s="26" t="s">
        <v>79</v>
      </c>
      <c r="E130" s="24" t="s">
        <v>43</v>
      </c>
      <c r="F130" s="14" t="s">
        <v>44</v>
      </c>
      <c r="G130" s="8">
        <f t="shared" si="95"/>
        <v>6</v>
      </c>
      <c r="H130" s="13" t="b">
        <f t="shared" si="96"/>
        <v>0</v>
      </c>
      <c r="I130" s="23" t="s">
        <v>44</v>
      </c>
      <c r="J130" s="8">
        <f t="shared" si="103"/>
        <v>3</v>
      </c>
      <c r="K130" s="13" t="b">
        <f t="shared" si="97"/>
        <v>1</v>
      </c>
      <c r="L130" s="23" t="s">
        <v>54</v>
      </c>
      <c r="M130" s="8">
        <f t="shared" si="98"/>
        <v>0</v>
      </c>
      <c r="N130" s="10">
        <f t="shared" si="99"/>
        <v>6</v>
      </c>
      <c r="O130" s="14"/>
      <c r="P130" s="8">
        <f>IF(0.5*O130/15&lt;=5,0.5*O130/15,5)</f>
        <v>0</v>
      </c>
      <c r="Q130" s="14"/>
      <c r="R130" s="8">
        <f>IF(0.5*Q130/25&lt;=3,0.5*Q130/25,3)</f>
        <v>0</v>
      </c>
      <c r="S130" s="10">
        <f t="shared" si="100"/>
        <v>0</v>
      </c>
      <c r="T130" s="11">
        <f t="shared" si="101"/>
        <v>6</v>
      </c>
      <c r="U130" s="14"/>
      <c r="V130" s="14"/>
      <c r="W130" s="8">
        <f>IF(0.25*(U130*4+QUOTIENT(V130,3))&lt;7,0.25*(U130*4+QUOTIENT(V130,3)),7)</f>
        <v>0</v>
      </c>
      <c r="X130" s="14"/>
      <c r="Y130" s="8">
        <f t="shared" ref="Y130:Y145" si="112">IF(0.25*(X130/50)&lt;4,0.25*(X130/50),4)</f>
        <v>0</v>
      </c>
      <c r="Z130" s="14"/>
      <c r="AA130" s="14"/>
      <c r="AB130" s="8">
        <f>IF(Z130*12+AA130&lt;96,0,IF((Z130-8)+0.25*QUOTIENT(AA130,3)&lt;4,(Z130-8)+0.25*QUOTIENT(AA130,3),4))</f>
        <v>0</v>
      </c>
      <c r="AC130" s="11">
        <f t="shared" si="102"/>
        <v>0</v>
      </c>
      <c r="AD130" s="19" t="s">
        <v>45</v>
      </c>
      <c r="AE130" s="8">
        <f t="shared" ref="AE130:AE145" si="113">IF(AD130="B2",1,IF(AD130="C1",1.5,IF(AD130="C2",2,0)))</f>
        <v>2</v>
      </c>
      <c r="AF130" s="19" t="s">
        <v>45</v>
      </c>
      <c r="AG130" s="8">
        <f t="shared" si="104"/>
        <v>1</v>
      </c>
      <c r="AH130" s="19"/>
      <c r="AI130" s="9">
        <f t="shared" si="105"/>
        <v>0</v>
      </c>
      <c r="AJ130" s="11">
        <f t="shared" si="110"/>
        <v>3</v>
      </c>
      <c r="AK130" s="12">
        <f t="shared" si="111"/>
        <v>9</v>
      </c>
    </row>
    <row r="131" spans="1:37" s="1" customFormat="1" ht="24" customHeight="1" thickBot="1" x14ac:dyDescent="0.3">
      <c r="A131" s="25">
        <v>127</v>
      </c>
      <c r="B131" s="26" t="s">
        <v>72</v>
      </c>
      <c r="C131" s="26" t="s">
        <v>73</v>
      </c>
      <c r="D131" s="26" t="s">
        <v>74</v>
      </c>
      <c r="E131" s="24" t="s">
        <v>43</v>
      </c>
      <c r="F131" s="23" t="s">
        <v>54</v>
      </c>
      <c r="G131" s="8">
        <f t="shared" si="95"/>
        <v>0</v>
      </c>
      <c r="H131" s="13" t="b">
        <f t="shared" si="96"/>
        <v>0</v>
      </c>
      <c r="I131" s="23" t="s">
        <v>54</v>
      </c>
      <c r="J131" s="8">
        <f t="shared" si="103"/>
        <v>0</v>
      </c>
      <c r="K131" s="13" t="b">
        <f t="shared" si="97"/>
        <v>0</v>
      </c>
      <c r="L131" s="14" t="s">
        <v>44</v>
      </c>
      <c r="M131" s="8">
        <f t="shared" si="98"/>
        <v>3</v>
      </c>
      <c r="N131" s="10">
        <f t="shared" si="99"/>
        <v>3</v>
      </c>
      <c r="O131" s="14"/>
      <c r="P131" s="8">
        <v>1.5</v>
      </c>
      <c r="Q131" s="14"/>
      <c r="R131" s="8">
        <v>0.56000000000000005</v>
      </c>
      <c r="S131" s="10">
        <f t="shared" si="100"/>
        <v>2.06</v>
      </c>
      <c r="T131" s="11">
        <f t="shared" si="101"/>
        <v>5.0600000000000005</v>
      </c>
      <c r="U131" s="14"/>
      <c r="V131" s="14"/>
      <c r="W131" s="8">
        <v>1</v>
      </c>
      <c r="X131" s="14"/>
      <c r="Y131" s="8">
        <f t="shared" si="112"/>
        <v>0</v>
      </c>
      <c r="Z131" s="14"/>
      <c r="AA131" s="14"/>
      <c r="AB131" s="8">
        <v>4</v>
      </c>
      <c r="AC131" s="11">
        <f t="shared" si="102"/>
        <v>5</v>
      </c>
      <c r="AD131" s="19" t="s">
        <v>53</v>
      </c>
      <c r="AE131" s="8">
        <f t="shared" si="113"/>
        <v>1</v>
      </c>
      <c r="AF131" s="19"/>
      <c r="AG131" s="8">
        <f t="shared" si="104"/>
        <v>0</v>
      </c>
      <c r="AH131" s="19"/>
      <c r="AI131" s="9">
        <f t="shared" si="105"/>
        <v>0</v>
      </c>
      <c r="AJ131" s="11">
        <f t="shared" si="110"/>
        <v>1</v>
      </c>
      <c r="AK131" s="12">
        <f t="shared" si="111"/>
        <v>11.06</v>
      </c>
    </row>
    <row r="132" spans="1:37" s="1" customFormat="1" ht="24" customHeight="1" thickBot="1" x14ac:dyDescent="0.3">
      <c r="A132" s="25">
        <v>128</v>
      </c>
      <c r="B132" s="26" t="s">
        <v>107</v>
      </c>
      <c r="C132" s="26" t="s">
        <v>70</v>
      </c>
      <c r="D132" s="26" t="s">
        <v>108</v>
      </c>
      <c r="E132" s="24" t="s">
        <v>43</v>
      </c>
      <c r="F132" s="23" t="s">
        <v>54</v>
      </c>
      <c r="G132" s="8">
        <f t="shared" si="95"/>
        <v>0</v>
      </c>
      <c r="H132" s="13" t="b">
        <f t="shared" si="96"/>
        <v>0</v>
      </c>
      <c r="I132" s="23" t="s">
        <v>54</v>
      </c>
      <c r="J132" s="8">
        <f t="shared" si="103"/>
        <v>0</v>
      </c>
      <c r="K132" s="13" t="b">
        <f t="shared" si="97"/>
        <v>0</v>
      </c>
      <c r="L132" s="23" t="s">
        <v>54</v>
      </c>
      <c r="M132" s="8">
        <f t="shared" si="98"/>
        <v>0</v>
      </c>
      <c r="N132" s="10">
        <f t="shared" si="99"/>
        <v>0</v>
      </c>
      <c r="O132" s="14"/>
      <c r="P132" s="8">
        <f t="shared" ref="P132:P138" si="114">IF(0.5*O132/15&lt;=5,0.5*O132/15,5)</f>
        <v>0</v>
      </c>
      <c r="Q132" s="14"/>
      <c r="R132" s="8">
        <f>IF(0.5*Q132/25&lt;=3,0.5*Q132/25,3)</f>
        <v>0</v>
      </c>
      <c r="S132" s="10">
        <f t="shared" si="100"/>
        <v>0</v>
      </c>
      <c r="T132" s="11">
        <f t="shared" si="101"/>
        <v>0</v>
      </c>
      <c r="U132" s="14"/>
      <c r="V132" s="14"/>
      <c r="W132" s="8">
        <f t="shared" ref="W132:W145" si="115">IF(0.25*(U132*4+QUOTIENT(V132,3))&lt;7,0.25*(U132*4+QUOTIENT(V132,3)),7)</f>
        <v>0</v>
      </c>
      <c r="X132" s="14"/>
      <c r="Y132" s="8">
        <f t="shared" si="112"/>
        <v>0</v>
      </c>
      <c r="Z132" s="14"/>
      <c r="AA132" s="14"/>
      <c r="AB132" s="8">
        <f>IF(Z132*12+AA132&lt;96,0,IF((Z132-8)+0.25*QUOTIENT(AA132,3)&lt;4,(Z132-8)+0.25*QUOTIENT(AA132,3),4))</f>
        <v>0</v>
      </c>
      <c r="AC132" s="11">
        <f t="shared" si="102"/>
        <v>0</v>
      </c>
      <c r="AD132" s="19"/>
      <c r="AE132" s="8">
        <f t="shared" si="113"/>
        <v>0</v>
      </c>
      <c r="AF132" s="19"/>
      <c r="AG132" s="8">
        <f t="shared" si="104"/>
        <v>0</v>
      </c>
      <c r="AH132" s="19"/>
      <c r="AI132" s="9">
        <f t="shared" si="105"/>
        <v>0</v>
      </c>
      <c r="AJ132" s="11">
        <f t="shared" si="110"/>
        <v>0</v>
      </c>
      <c r="AK132" s="12">
        <f t="shared" si="111"/>
        <v>0</v>
      </c>
    </row>
    <row r="133" spans="1:37" s="1" customFormat="1" ht="24" customHeight="1" thickBot="1" x14ac:dyDescent="0.3">
      <c r="A133" s="25">
        <v>129</v>
      </c>
      <c r="B133" s="26" t="s">
        <v>118</v>
      </c>
      <c r="C133" s="26" t="s">
        <v>119</v>
      </c>
      <c r="D133" s="26" t="s">
        <v>96</v>
      </c>
      <c r="E133" s="24" t="s">
        <v>43</v>
      </c>
      <c r="F133" s="23" t="s">
        <v>54</v>
      </c>
      <c r="G133" s="8">
        <f t="shared" si="95"/>
        <v>0</v>
      </c>
      <c r="H133" s="13" t="b">
        <f t="shared" si="96"/>
        <v>0</v>
      </c>
      <c r="I133" s="14" t="s">
        <v>44</v>
      </c>
      <c r="J133" s="8">
        <f t="shared" si="103"/>
        <v>3</v>
      </c>
      <c r="K133" s="13" t="b">
        <f t="shared" si="97"/>
        <v>1</v>
      </c>
      <c r="L133" s="23" t="s">
        <v>54</v>
      </c>
      <c r="M133" s="8">
        <f t="shared" si="98"/>
        <v>0</v>
      </c>
      <c r="N133" s="10">
        <f t="shared" si="99"/>
        <v>3</v>
      </c>
      <c r="O133" s="14"/>
      <c r="P133" s="8">
        <f t="shared" si="114"/>
        <v>0</v>
      </c>
      <c r="Q133" s="14"/>
      <c r="R133" s="8">
        <f>IF(0.5*Q133/25&lt;=3,0.5*Q133/25,3)</f>
        <v>0</v>
      </c>
      <c r="S133" s="10">
        <f t="shared" si="100"/>
        <v>0</v>
      </c>
      <c r="T133" s="11">
        <f t="shared" si="101"/>
        <v>3</v>
      </c>
      <c r="U133" s="14"/>
      <c r="V133" s="14"/>
      <c r="W133" s="8">
        <f t="shared" si="115"/>
        <v>0</v>
      </c>
      <c r="X133" s="14"/>
      <c r="Y133" s="8">
        <f t="shared" si="112"/>
        <v>0</v>
      </c>
      <c r="Z133" s="14"/>
      <c r="AA133" s="14"/>
      <c r="AB133" s="8">
        <f>IF(Z133*12+AA133&lt;96,0,IF((Z133-8)+0.25*QUOTIENT(AA133,3)&lt;4,(Z133-8)+0.25*QUOTIENT(AA133,3),4))</f>
        <v>0</v>
      </c>
      <c r="AC133" s="11">
        <f t="shared" si="102"/>
        <v>0</v>
      </c>
      <c r="AD133" s="19" t="s">
        <v>53</v>
      </c>
      <c r="AE133" s="8">
        <f t="shared" si="113"/>
        <v>1</v>
      </c>
      <c r="AF133" s="19"/>
      <c r="AG133" s="8">
        <f t="shared" si="104"/>
        <v>0</v>
      </c>
      <c r="AH133" s="19"/>
      <c r="AI133" s="9">
        <f t="shared" si="105"/>
        <v>0</v>
      </c>
      <c r="AJ133" s="11">
        <f t="shared" si="110"/>
        <v>1</v>
      </c>
      <c r="AK133" s="12">
        <f t="shared" si="111"/>
        <v>4</v>
      </c>
    </row>
    <row r="134" spans="1:37" s="1" customFormat="1" ht="24" customHeight="1" thickBot="1" x14ac:dyDescent="0.3">
      <c r="A134" s="25">
        <v>130</v>
      </c>
      <c r="B134" s="26" t="s">
        <v>287</v>
      </c>
      <c r="C134" s="26" t="s">
        <v>189</v>
      </c>
      <c r="D134" s="26" t="s">
        <v>198</v>
      </c>
      <c r="E134" s="24" t="s">
        <v>43</v>
      </c>
      <c r="F134" s="23" t="s">
        <v>54</v>
      </c>
      <c r="G134" s="8">
        <f t="shared" si="95"/>
        <v>0</v>
      </c>
      <c r="H134" s="13" t="b">
        <f t="shared" si="96"/>
        <v>0</v>
      </c>
      <c r="I134" s="14" t="s">
        <v>81</v>
      </c>
      <c r="J134" s="8">
        <f t="shared" si="103"/>
        <v>5</v>
      </c>
      <c r="K134" s="13" t="b">
        <f t="shared" si="97"/>
        <v>0</v>
      </c>
      <c r="L134" s="23" t="s">
        <v>54</v>
      </c>
      <c r="M134" s="8">
        <f t="shared" si="98"/>
        <v>0</v>
      </c>
      <c r="N134" s="10">
        <f t="shared" si="99"/>
        <v>5</v>
      </c>
      <c r="O134" s="14"/>
      <c r="P134" s="8">
        <f t="shared" si="114"/>
        <v>0</v>
      </c>
      <c r="Q134" s="14"/>
      <c r="R134" s="8">
        <f>IF(0.5*Q134/25&lt;=3,0.5*Q134/25,3)</f>
        <v>0</v>
      </c>
      <c r="S134" s="10">
        <f t="shared" si="100"/>
        <v>0</v>
      </c>
      <c r="T134" s="11">
        <f t="shared" si="101"/>
        <v>5</v>
      </c>
      <c r="U134" s="14"/>
      <c r="V134" s="14"/>
      <c r="W134" s="8">
        <f t="shared" si="115"/>
        <v>0</v>
      </c>
      <c r="X134" s="14"/>
      <c r="Y134" s="8">
        <f t="shared" si="112"/>
        <v>0</v>
      </c>
      <c r="Z134" s="14"/>
      <c r="AA134" s="14"/>
      <c r="AB134" s="8">
        <f>IF(Z134*12+AA134&lt;96,0,IF((Z134-8)+0.25*QUOTIENT(AA134,3)&lt;4,(Z134-8)+0.25*QUOTIENT(AA134,3),4))</f>
        <v>0</v>
      </c>
      <c r="AC134" s="11">
        <f t="shared" si="102"/>
        <v>0</v>
      </c>
      <c r="AD134" s="19"/>
      <c r="AE134" s="8">
        <f t="shared" si="113"/>
        <v>0</v>
      </c>
      <c r="AF134" s="19"/>
      <c r="AG134" s="8">
        <f t="shared" si="104"/>
        <v>0</v>
      </c>
      <c r="AH134" s="19"/>
      <c r="AI134" s="9">
        <f t="shared" si="105"/>
        <v>0</v>
      </c>
      <c r="AJ134" s="11">
        <f t="shared" si="110"/>
        <v>0</v>
      </c>
      <c r="AK134" s="12">
        <f t="shared" si="111"/>
        <v>5</v>
      </c>
    </row>
    <row r="135" spans="1:37" s="1" customFormat="1" ht="24" customHeight="1" thickBot="1" x14ac:dyDescent="0.3">
      <c r="A135" s="25">
        <v>131</v>
      </c>
      <c r="B135" s="26" t="s">
        <v>117</v>
      </c>
      <c r="C135" s="26" t="s">
        <v>42</v>
      </c>
      <c r="D135" s="26" t="s">
        <v>96</v>
      </c>
      <c r="E135" s="24" t="s">
        <v>43</v>
      </c>
      <c r="F135" s="23" t="s">
        <v>54</v>
      </c>
      <c r="G135" s="8">
        <f t="shared" si="95"/>
        <v>0</v>
      </c>
      <c r="H135" s="13" t="b">
        <f t="shared" si="96"/>
        <v>0</v>
      </c>
      <c r="I135" s="14" t="s">
        <v>44</v>
      </c>
      <c r="J135" s="8">
        <f t="shared" si="103"/>
        <v>3</v>
      </c>
      <c r="K135" s="13" t="b">
        <f t="shared" si="97"/>
        <v>1</v>
      </c>
      <c r="L135" s="23" t="s">
        <v>54</v>
      </c>
      <c r="M135" s="8">
        <f t="shared" si="98"/>
        <v>0</v>
      </c>
      <c r="N135" s="10">
        <f t="shared" si="99"/>
        <v>3</v>
      </c>
      <c r="O135" s="14"/>
      <c r="P135" s="8">
        <f t="shared" si="114"/>
        <v>0</v>
      </c>
      <c r="Q135" s="14"/>
      <c r="R135" s="8">
        <v>0.84</v>
      </c>
      <c r="S135" s="10">
        <f t="shared" si="100"/>
        <v>0.84</v>
      </c>
      <c r="T135" s="11">
        <f t="shared" si="101"/>
        <v>3.84</v>
      </c>
      <c r="U135" s="14"/>
      <c r="V135" s="14"/>
      <c r="W135" s="8">
        <f t="shared" si="115"/>
        <v>0</v>
      </c>
      <c r="X135" s="14"/>
      <c r="Y135" s="8">
        <f t="shared" si="112"/>
        <v>0</v>
      </c>
      <c r="Z135" s="14"/>
      <c r="AA135" s="14"/>
      <c r="AB135" s="8">
        <v>0</v>
      </c>
      <c r="AC135" s="11">
        <f t="shared" si="102"/>
        <v>0</v>
      </c>
      <c r="AD135" s="19" t="s">
        <v>53</v>
      </c>
      <c r="AE135" s="8">
        <f t="shared" si="113"/>
        <v>1</v>
      </c>
      <c r="AF135" s="19"/>
      <c r="AG135" s="8">
        <f t="shared" si="104"/>
        <v>0</v>
      </c>
      <c r="AH135" s="19"/>
      <c r="AI135" s="9">
        <f t="shared" si="105"/>
        <v>0</v>
      </c>
      <c r="AJ135" s="11">
        <f t="shared" si="110"/>
        <v>1</v>
      </c>
      <c r="AK135" s="12">
        <f t="shared" si="111"/>
        <v>4.84</v>
      </c>
    </row>
    <row r="136" spans="1:37" s="1" customFormat="1" ht="24" customHeight="1" thickBot="1" x14ac:dyDescent="0.3">
      <c r="A136" s="25">
        <v>132</v>
      </c>
      <c r="B136" s="26" t="s">
        <v>151</v>
      </c>
      <c r="C136" s="26" t="s">
        <v>152</v>
      </c>
      <c r="D136" s="26" t="s">
        <v>70</v>
      </c>
      <c r="E136" s="24" t="s">
        <v>43</v>
      </c>
      <c r="F136" s="23" t="s">
        <v>54</v>
      </c>
      <c r="G136" s="8">
        <f t="shared" ref="G136:G145" si="116">IF(F136="ΝΑΙ-ΕΑ",8,IF(F136="ΝΑΙ",6,0))</f>
        <v>0</v>
      </c>
      <c r="H136" s="13" t="b">
        <f t="shared" ref="H136:H145" si="117">IF(F136="ΝΑΙ-ΕΑ",TRUE,FALSE)</f>
        <v>0</v>
      </c>
      <c r="I136" s="23" t="s">
        <v>54</v>
      </c>
      <c r="J136" s="8">
        <f t="shared" si="103"/>
        <v>0</v>
      </c>
      <c r="K136" s="13" t="b">
        <f t="shared" ref="K136:K145" si="118">IF(I136="ΝΑΙ",TRUE,FALSE)</f>
        <v>0</v>
      </c>
      <c r="L136" s="23" t="s">
        <v>54</v>
      </c>
      <c r="M136" s="8">
        <f t="shared" ref="M136:M145" si="119">IF(L136="ΝΑΙ",3,0)</f>
        <v>0</v>
      </c>
      <c r="N136" s="10">
        <f t="shared" ref="N136:N145" si="120">IF(OR(AND(NOT(H136),NOT(K136)),AND(H136,K136)),G136+J136+M136,MAX(G136,J136)+M136)</f>
        <v>0</v>
      </c>
      <c r="O136" s="14"/>
      <c r="P136" s="8">
        <f t="shared" si="114"/>
        <v>0</v>
      </c>
      <c r="Q136" s="14"/>
      <c r="R136" s="8">
        <f t="shared" ref="R136:R145" si="121">IF(0.5*Q136/25&lt;=3,0.5*Q136/25,3)</f>
        <v>0</v>
      </c>
      <c r="S136" s="10">
        <f t="shared" ref="S136:S145" si="122">P136+R136</f>
        <v>0</v>
      </c>
      <c r="T136" s="11">
        <f t="shared" ref="T136:T145" si="123">N136+S136</f>
        <v>0</v>
      </c>
      <c r="U136" s="14"/>
      <c r="V136" s="14"/>
      <c r="W136" s="8">
        <f t="shared" si="115"/>
        <v>0</v>
      </c>
      <c r="X136" s="14"/>
      <c r="Y136" s="8">
        <f t="shared" si="112"/>
        <v>0</v>
      </c>
      <c r="Z136" s="14"/>
      <c r="AA136" s="14"/>
      <c r="AB136" s="8">
        <f t="shared" ref="AB136:AB144" si="124">IF(Z136*12+AA136&lt;96,0,IF((Z136-8)+0.25*QUOTIENT(AA136,3)&lt;4,(Z136-8)+0.25*QUOTIENT(AA136,3),4))</f>
        <v>0</v>
      </c>
      <c r="AC136" s="11">
        <f t="shared" ref="AC136:AC145" si="125">W136+Y136+AB136</f>
        <v>0</v>
      </c>
      <c r="AD136" s="19" t="s">
        <v>52</v>
      </c>
      <c r="AE136" s="8">
        <f t="shared" si="113"/>
        <v>1.5</v>
      </c>
      <c r="AF136" s="19"/>
      <c r="AG136" s="8">
        <f t="shared" si="104"/>
        <v>0</v>
      </c>
      <c r="AH136" s="19"/>
      <c r="AI136" s="9">
        <f t="shared" si="105"/>
        <v>0</v>
      </c>
      <c r="AJ136" s="11">
        <f t="shared" si="110"/>
        <v>1.5</v>
      </c>
      <c r="AK136" s="12">
        <f t="shared" si="111"/>
        <v>1.5</v>
      </c>
    </row>
    <row r="137" spans="1:37" s="1" customFormat="1" ht="24" customHeight="1" thickBot="1" x14ac:dyDescent="0.3">
      <c r="A137" s="25">
        <v>133</v>
      </c>
      <c r="B137" s="26" t="s">
        <v>114</v>
      </c>
      <c r="C137" s="26" t="s">
        <v>115</v>
      </c>
      <c r="D137" s="26" t="s">
        <v>116</v>
      </c>
      <c r="E137" s="24" t="s">
        <v>43</v>
      </c>
      <c r="F137" s="23" t="s">
        <v>54</v>
      </c>
      <c r="G137" s="8">
        <f t="shared" si="116"/>
        <v>0</v>
      </c>
      <c r="H137" s="13" t="b">
        <f t="shared" si="117"/>
        <v>0</v>
      </c>
      <c r="I137" s="23" t="s">
        <v>54</v>
      </c>
      <c r="J137" s="8">
        <f t="shared" si="103"/>
        <v>0</v>
      </c>
      <c r="K137" s="13" t="b">
        <f t="shared" si="118"/>
        <v>0</v>
      </c>
      <c r="L137" s="14" t="s">
        <v>44</v>
      </c>
      <c r="M137" s="8">
        <f t="shared" si="119"/>
        <v>3</v>
      </c>
      <c r="N137" s="10">
        <f t="shared" si="120"/>
        <v>3</v>
      </c>
      <c r="O137" s="14"/>
      <c r="P137" s="8">
        <f t="shared" si="114"/>
        <v>0</v>
      </c>
      <c r="Q137" s="14"/>
      <c r="R137" s="8">
        <f t="shared" si="121"/>
        <v>0</v>
      </c>
      <c r="S137" s="10">
        <f t="shared" si="122"/>
        <v>0</v>
      </c>
      <c r="T137" s="11">
        <f t="shared" si="123"/>
        <v>3</v>
      </c>
      <c r="U137" s="14"/>
      <c r="V137" s="14"/>
      <c r="W137" s="8">
        <f t="shared" si="115"/>
        <v>0</v>
      </c>
      <c r="X137" s="14"/>
      <c r="Y137" s="8">
        <f t="shared" si="112"/>
        <v>0</v>
      </c>
      <c r="Z137" s="14"/>
      <c r="AA137" s="14"/>
      <c r="AB137" s="8">
        <f t="shared" si="124"/>
        <v>0</v>
      </c>
      <c r="AC137" s="11">
        <f t="shared" si="125"/>
        <v>0</v>
      </c>
      <c r="AD137" s="19" t="s">
        <v>53</v>
      </c>
      <c r="AE137" s="8">
        <f t="shared" si="113"/>
        <v>1</v>
      </c>
      <c r="AF137" s="19"/>
      <c r="AG137" s="8">
        <f t="shared" si="104"/>
        <v>0</v>
      </c>
      <c r="AH137" s="19"/>
      <c r="AI137" s="9">
        <f t="shared" si="105"/>
        <v>0</v>
      </c>
      <c r="AJ137" s="11">
        <f t="shared" si="110"/>
        <v>1</v>
      </c>
      <c r="AK137" s="12">
        <f t="shared" si="111"/>
        <v>4</v>
      </c>
    </row>
    <row r="138" spans="1:37" s="1" customFormat="1" ht="24" customHeight="1" thickBot="1" x14ac:dyDescent="0.3">
      <c r="A138" s="25">
        <v>134</v>
      </c>
      <c r="B138" s="26" t="s">
        <v>277</v>
      </c>
      <c r="C138" s="26" t="s">
        <v>63</v>
      </c>
      <c r="D138" s="26" t="s">
        <v>278</v>
      </c>
      <c r="E138" s="24" t="s">
        <v>43</v>
      </c>
      <c r="F138" s="23" t="s">
        <v>54</v>
      </c>
      <c r="G138" s="8">
        <f t="shared" si="116"/>
        <v>0</v>
      </c>
      <c r="H138" s="13" t="b">
        <f t="shared" si="117"/>
        <v>0</v>
      </c>
      <c r="I138" s="14" t="s">
        <v>81</v>
      </c>
      <c r="J138" s="8">
        <f t="shared" si="103"/>
        <v>5</v>
      </c>
      <c r="K138" s="13" t="b">
        <f t="shared" si="118"/>
        <v>0</v>
      </c>
      <c r="L138" s="23" t="s">
        <v>54</v>
      </c>
      <c r="M138" s="8">
        <f t="shared" si="119"/>
        <v>0</v>
      </c>
      <c r="N138" s="10">
        <f t="shared" si="120"/>
        <v>5</v>
      </c>
      <c r="O138" s="14"/>
      <c r="P138" s="8">
        <f t="shared" si="114"/>
        <v>0</v>
      </c>
      <c r="Q138" s="14"/>
      <c r="R138" s="8">
        <f t="shared" si="121"/>
        <v>0</v>
      </c>
      <c r="S138" s="10">
        <f t="shared" si="122"/>
        <v>0</v>
      </c>
      <c r="T138" s="11">
        <f t="shared" si="123"/>
        <v>5</v>
      </c>
      <c r="U138" s="14"/>
      <c r="V138" s="14"/>
      <c r="W138" s="8">
        <f t="shared" si="115"/>
        <v>0</v>
      </c>
      <c r="X138" s="14"/>
      <c r="Y138" s="8">
        <f t="shared" si="112"/>
        <v>0</v>
      </c>
      <c r="Z138" s="14"/>
      <c r="AA138" s="14"/>
      <c r="AB138" s="8">
        <f t="shared" si="124"/>
        <v>0</v>
      </c>
      <c r="AC138" s="11">
        <f t="shared" si="125"/>
        <v>0</v>
      </c>
      <c r="AD138" s="19" t="s">
        <v>45</v>
      </c>
      <c r="AE138" s="8">
        <f t="shared" si="113"/>
        <v>2</v>
      </c>
      <c r="AF138" s="19"/>
      <c r="AG138" s="8">
        <f t="shared" si="104"/>
        <v>0</v>
      </c>
      <c r="AH138" s="19"/>
      <c r="AI138" s="9">
        <f t="shared" si="105"/>
        <v>0</v>
      </c>
      <c r="AJ138" s="11">
        <f t="shared" si="110"/>
        <v>2</v>
      </c>
      <c r="AK138" s="12">
        <f t="shared" si="111"/>
        <v>7</v>
      </c>
    </row>
    <row r="139" spans="1:37" s="1" customFormat="1" ht="24" customHeight="1" thickBot="1" x14ac:dyDescent="0.3">
      <c r="A139" s="25">
        <v>135</v>
      </c>
      <c r="B139" s="26" t="s">
        <v>140</v>
      </c>
      <c r="C139" s="26" t="s">
        <v>77</v>
      </c>
      <c r="D139" s="26" t="s">
        <v>70</v>
      </c>
      <c r="E139" s="24" t="s">
        <v>43</v>
      </c>
      <c r="F139" s="23" t="s">
        <v>54</v>
      </c>
      <c r="G139" s="8">
        <f t="shared" si="116"/>
        <v>0</v>
      </c>
      <c r="H139" s="13" t="b">
        <f t="shared" si="117"/>
        <v>0</v>
      </c>
      <c r="I139" s="14" t="s">
        <v>81</v>
      </c>
      <c r="J139" s="8">
        <f t="shared" si="103"/>
        <v>5</v>
      </c>
      <c r="K139" s="13" t="b">
        <f t="shared" si="118"/>
        <v>0</v>
      </c>
      <c r="L139" s="14" t="s">
        <v>44</v>
      </c>
      <c r="M139" s="8">
        <f t="shared" si="119"/>
        <v>3</v>
      </c>
      <c r="N139" s="10">
        <f t="shared" si="120"/>
        <v>8</v>
      </c>
      <c r="O139" s="14"/>
      <c r="P139" s="8">
        <v>0.96</v>
      </c>
      <c r="Q139" s="14"/>
      <c r="R139" s="8">
        <f t="shared" si="121"/>
        <v>0</v>
      </c>
      <c r="S139" s="10">
        <f t="shared" si="122"/>
        <v>0.96</v>
      </c>
      <c r="T139" s="11">
        <f t="shared" si="123"/>
        <v>8.9600000000000009</v>
      </c>
      <c r="U139" s="14"/>
      <c r="V139" s="14"/>
      <c r="W139" s="8">
        <f t="shared" si="115"/>
        <v>0</v>
      </c>
      <c r="X139" s="14"/>
      <c r="Y139" s="8">
        <f t="shared" si="112"/>
        <v>0</v>
      </c>
      <c r="Z139" s="14"/>
      <c r="AA139" s="14"/>
      <c r="AB139" s="8">
        <f t="shared" si="124"/>
        <v>0</v>
      </c>
      <c r="AC139" s="11">
        <f t="shared" si="125"/>
        <v>0</v>
      </c>
      <c r="AD139" s="19" t="s">
        <v>53</v>
      </c>
      <c r="AE139" s="8">
        <f t="shared" si="113"/>
        <v>1</v>
      </c>
      <c r="AF139" s="19"/>
      <c r="AG139" s="8">
        <f t="shared" si="104"/>
        <v>0</v>
      </c>
      <c r="AH139" s="19"/>
      <c r="AI139" s="9">
        <f t="shared" si="105"/>
        <v>0</v>
      </c>
      <c r="AJ139" s="11">
        <f t="shared" si="110"/>
        <v>1</v>
      </c>
      <c r="AK139" s="12">
        <f t="shared" si="111"/>
        <v>9.9600000000000009</v>
      </c>
    </row>
    <row r="140" spans="1:37" s="1" customFormat="1" ht="24" customHeight="1" thickBot="1" x14ac:dyDescent="0.3">
      <c r="A140" s="25">
        <v>136</v>
      </c>
      <c r="B140" s="26" t="s">
        <v>266</v>
      </c>
      <c r="C140" s="26" t="s">
        <v>184</v>
      </c>
      <c r="D140" s="26" t="s">
        <v>257</v>
      </c>
      <c r="E140" s="24" t="s">
        <v>43</v>
      </c>
      <c r="F140" s="23" t="s">
        <v>54</v>
      </c>
      <c r="G140" s="8">
        <f t="shared" si="116"/>
        <v>0</v>
      </c>
      <c r="H140" s="13" t="b">
        <f t="shared" si="117"/>
        <v>0</v>
      </c>
      <c r="I140" s="23" t="s">
        <v>54</v>
      </c>
      <c r="J140" s="8">
        <f t="shared" si="103"/>
        <v>0</v>
      </c>
      <c r="K140" s="13" t="b">
        <f t="shared" si="118"/>
        <v>0</v>
      </c>
      <c r="L140" s="23" t="s">
        <v>54</v>
      </c>
      <c r="M140" s="8">
        <f t="shared" si="119"/>
        <v>0</v>
      </c>
      <c r="N140" s="10">
        <f t="shared" si="120"/>
        <v>0</v>
      </c>
      <c r="O140" s="14"/>
      <c r="P140" s="8">
        <f t="shared" ref="P140:P145" si="126">IF(0.5*O140/15&lt;=5,0.5*O140/15,5)</f>
        <v>0</v>
      </c>
      <c r="Q140" s="14"/>
      <c r="R140" s="8">
        <f t="shared" si="121"/>
        <v>0</v>
      </c>
      <c r="S140" s="10">
        <f t="shared" si="122"/>
        <v>0</v>
      </c>
      <c r="T140" s="11">
        <f t="shared" si="123"/>
        <v>0</v>
      </c>
      <c r="U140" s="14"/>
      <c r="V140" s="14"/>
      <c r="W140" s="8">
        <f t="shared" si="115"/>
        <v>0</v>
      </c>
      <c r="X140" s="14"/>
      <c r="Y140" s="8">
        <f t="shared" si="112"/>
        <v>0</v>
      </c>
      <c r="Z140" s="14"/>
      <c r="AA140" s="14"/>
      <c r="AB140" s="8">
        <f t="shared" si="124"/>
        <v>0</v>
      </c>
      <c r="AC140" s="11">
        <f t="shared" si="125"/>
        <v>0</v>
      </c>
      <c r="AD140" s="19" t="s">
        <v>45</v>
      </c>
      <c r="AE140" s="8">
        <f t="shared" si="113"/>
        <v>2</v>
      </c>
      <c r="AF140" s="19"/>
      <c r="AG140" s="8">
        <f t="shared" si="104"/>
        <v>0</v>
      </c>
      <c r="AH140" s="19"/>
      <c r="AI140" s="9">
        <f t="shared" si="105"/>
        <v>0</v>
      </c>
      <c r="AJ140" s="11">
        <f t="shared" si="110"/>
        <v>2</v>
      </c>
      <c r="AK140" s="12">
        <f t="shared" si="111"/>
        <v>2</v>
      </c>
    </row>
    <row r="141" spans="1:37" s="1" customFormat="1" ht="24" customHeight="1" thickBot="1" x14ac:dyDescent="0.3">
      <c r="A141" s="25">
        <v>137</v>
      </c>
      <c r="B141" s="26" t="s">
        <v>251</v>
      </c>
      <c r="C141" s="26" t="s">
        <v>252</v>
      </c>
      <c r="D141" s="26" t="s">
        <v>253</v>
      </c>
      <c r="E141" s="24" t="s">
        <v>43</v>
      </c>
      <c r="F141" s="23" t="s">
        <v>54</v>
      </c>
      <c r="G141" s="8">
        <f t="shared" si="116"/>
        <v>0</v>
      </c>
      <c r="H141" s="13" t="b">
        <f t="shared" si="117"/>
        <v>0</v>
      </c>
      <c r="I141" s="14" t="s">
        <v>81</v>
      </c>
      <c r="J141" s="8">
        <f t="shared" si="103"/>
        <v>5</v>
      </c>
      <c r="K141" s="13" t="b">
        <f t="shared" si="118"/>
        <v>0</v>
      </c>
      <c r="L141" s="23" t="s">
        <v>54</v>
      </c>
      <c r="M141" s="8">
        <f t="shared" si="119"/>
        <v>0</v>
      </c>
      <c r="N141" s="10">
        <f t="shared" si="120"/>
        <v>5</v>
      </c>
      <c r="O141" s="14"/>
      <c r="P141" s="8">
        <f t="shared" si="126"/>
        <v>0</v>
      </c>
      <c r="Q141" s="14"/>
      <c r="R141" s="8">
        <f t="shared" si="121"/>
        <v>0</v>
      </c>
      <c r="S141" s="10">
        <f t="shared" si="122"/>
        <v>0</v>
      </c>
      <c r="T141" s="11">
        <f t="shared" si="123"/>
        <v>5</v>
      </c>
      <c r="U141" s="14"/>
      <c r="V141" s="14"/>
      <c r="W141" s="8">
        <f t="shared" si="115"/>
        <v>0</v>
      </c>
      <c r="X141" s="14"/>
      <c r="Y141" s="8">
        <f t="shared" si="112"/>
        <v>0</v>
      </c>
      <c r="Z141" s="14"/>
      <c r="AA141" s="14"/>
      <c r="AB141" s="8">
        <f t="shared" si="124"/>
        <v>0</v>
      </c>
      <c r="AC141" s="11">
        <f t="shared" si="125"/>
        <v>0</v>
      </c>
      <c r="AD141" s="19" t="s">
        <v>53</v>
      </c>
      <c r="AE141" s="8">
        <f t="shared" si="113"/>
        <v>1</v>
      </c>
      <c r="AF141" s="19"/>
      <c r="AG141" s="8">
        <f t="shared" si="104"/>
        <v>0</v>
      </c>
      <c r="AH141" s="19"/>
      <c r="AI141" s="9">
        <f t="shared" si="105"/>
        <v>0</v>
      </c>
      <c r="AJ141" s="11">
        <f t="shared" si="110"/>
        <v>1</v>
      </c>
      <c r="AK141" s="12">
        <f t="shared" si="111"/>
        <v>6</v>
      </c>
    </row>
    <row r="142" spans="1:37" s="1" customFormat="1" ht="24" customHeight="1" thickBot="1" x14ac:dyDescent="0.3">
      <c r="A142" s="25">
        <v>138</v>
      </c>
      <c r="B142" s="26" t="s">
        <v>261</v>
      </c>
      <c r="C142" s="26" t="s">
        <v>259</v>
      </c>
      <c r="D142" s="26" t="s">
        <v>80</v>
      </c>
      <c r="E142" s="24" t="s">
        <v>43</v>
      </c>
      <c r="F142" s="23" t="s">
        <v>54</v>
      </c>
      <c r="G142" s="8">
        <f t="shared" si="116"/>
        <v>0</v>
      </c>
      <c r="H142" s="13" t="b">
        <f t="shared" si="117"/>
        <v>0</v>
      </c>
      <c r="I142" s="23" t="s">
        <v>54</v>
      </c>
      <c r="J142" s="8">
        <f t="shared" si="103"/>
        <v>0</v>
      </c>
      <c r="K142" s="13" t="b">
        <f t="shared" si="118"/>
        <v>0</v>
      </c>
      <c r="L142" s="14" t="s">
        <v>44</v>
      </c>
      <c r="M142" s="8">
        <f t="shared" si="119"/>
        <v>3</v>
      </c>
      <c r="N142" s="10">
        <f t="shared" si="120"/>
        <v>3</v>
      </c>
      <c r="O142" s="14"/>
      <c r="P142" s="8">
        <f t="shared" si="126"/>
        <v>0</v>
      </c>
      <c r="Q142" s="14"/>
      <c r="R142" s="8">
        <f t="shared" si="121"/>
        <v>0</v>
      </c>
      <c r="S142" s="10">
        <f t="shared" si="122"/>
        <v>0</v>
      </c>
      <c r="T142" s="11">
        <f t="shared" si="123"/>
        <v>3</v>
      </c>
      <c r="U142" s="14"/>
      <c r="V142" s="14"/>
      <c r="W142" s="8">
        <f t="shared" si="115"/>
        <v>0</v>
      </c>
      <c r="X142" s="14"/>
      <c r="Y142" s="8">
        <f t="shared" si="112"/>
        <v>0</v>
      </c>
      <c r="Z142" s="14"/>
      <c r="AA142" s="14"/>
      <c r="AB142" s="8">
        <f t="shared" si="124"/>
        <v>0</v>
      </c>
      <c r="AC142" s="11">
        <f t="shared" si="125"/>
        <v>0</v>
      </c>
      <c r="AD142" s="19" t="s">
        <v>52</v>
      </c>
      <c r="AE142" s="8">
        <f t="shared" si="113"/>
        <v>1.5</v>
      </c>
      <c r="AF142" s="19"/>
      <c r="AG142" s="8">
        <f t="shared" si="104"/>
        <v>0</v>
      </c>
      <c r="AH142" s="19"/>
      <c r="AI142" s="9">
        <f t="shared" si="105"/>
        <v>0</v>
      </c>
      <c r="AJ142" s="11">
        <f t="shared" si="110"/>
        <v>1.5</v>
      </c>
      <c r="AK142" s="12">
        <f t="shared" si="111"/>
        <v>4.5</v>
      </c>
    </row>
    <row r="143" spans="1:37" s="1" customFormat="1" ht="24" customHeight="1" thickBot="1" x14ac:dyDescent="0.3">
      <c r="A143" s="25">
        <v>139</v>
      </c>
      <c r="B143" s="26" t="s">
        <v>286</v>
      </c>
      <c r="C143" s="26" t="s">
        <v>104</v>
      </c>
      <c r="D143" s="26" t="s">
        <v>80</v>
      </c>
      <c r="E143" s="24" t="s">
        <v>43</v>
      </c>
      <c r="F143" s="23" t="s">
        <v>54</v>
      </c>
      <c r="G143" s="8">
        <f t="shared" si="116"/>
        <v>0</v>
      </c>
      <c r="H143" s="13" t="b">
        <f t="shared" si="117"/>
        <v>0</v>
      </c>
      <c r="I143" s="14" t="s">
        <v>81</v>
      </c>
      <c r="J143" s="8">
        <f t="shared" si="103"/>
        <v>5</v>
      </c>
      <c r="K143" s="13" t="b">
        <f t="shared" si="118"/>
        <v>0</v>
      </c>
      <c r="L143" s="23" t="s">
        <v>54</v>
      </c>
      <c r="M143" s="8">
        <f t="shared" si="119"/>
        <v>0</v>
      </c>
      <c r="N143" s="10">
        <f t="shared" si="120"/>
        <v>5</v>
      </c>
      <c r="O143" s="14"/>
      <c r="P143" s="8">
        <f t="shared" si="126"/>
        <v>0</v>
      </c>
      <c r="Q143" s="14"/>
      <c r="R143" s="8">
        <f t="shared" si="121"/>
        <v>0</v>
      </c>
      <c r="S143" s="10">
        <f t="shared" si="122"/>
        <v>0</v>
      </c>
      <c r="T143" s="11">
        <f t="shared" si="123"/>
        <v>5</v>
      </c>
      <c r="U143" s="14"/>
      <c r="V143" s="14"/>
      <c r="W143" s="8">
        <f t="shared" si="115"/>
        <v>0</v>
      </c>
      <c r="X143" s="14"/>
      <c r="Y143" s="8">
        <f t="shared" si="112"/>
        <v>0</v>
      </c>
      <c r="Z143" s="14"/>
      <c r="AA143" s="14"/>
      <c r="AB143" s="8">
        <f t="shared" si="124"/>
        <v>0</v>
      </c>
      <c r="AC143" s="11">
        <f t="shared" si="125"/>
        <v>0</v>
      </c>
      <c r="AD143" s="19" t="s">
        <v>45</v>
      </c>
      <c r="AE143" s="8">
        <f t="shared" si="113"/>
        <v>2</v>
      </c>
      <c r="AF143" s="19"/>
      <c r="AG143" s="8">
        <f t="shared" si="104"/>
        <v>0</v>
      </c>
      <c r="AH143" s="19"/>
      <c r="AI143" s="9">
        <f t="shared" si="105"/>
        <v>0</v>
      </c>
      <c r="AJ143" s="11">
        <f t="shared" si="110"/>
        <v>2</v>
      </c>
      <c r="AK143" s="12">
        <f t="shared" si="111"/>
        <v>7</v>
      </c>
    </row>
    <row r="144" spans="1:37" s="1" customFormat="1" ht="24" customHeight="1" thickBot="1" x14ac:dyDescent="0.3">
      <c r="A144" s="25">
        <v>140</v>
      </c>
      <c r="B144" s="26" t="s">
        <v>301</v>
      </c>
      <c r="C144" s="26" t="s">
        <v>302</v>
      </c>
      <c r="D144" s="26" t="s">
        <v>96</v>
      </c>
      <c r="E144" s="24" t="s">
        <v>43</v>
      </c>
      <c r="F144" s="23" t="s">
        <v>54</v>
      </c>
      <c r="G144" s="8">
        <f t="shared" si="116"/>
        <v>0</v>
      </c>
      <c r="H144" s="13" t="b">
        <f t="shared" si="117"/>
        <v>0</v>
      </c>
      <c r="I144" s="14" t="s">
        <v>81</v>
      </c>
      <c r="J144" s="8">
        <f t="shared" si="103"/>
        <v>5</v>
      </c>
      <c r="K144" s="13" t="b">
        <f t="shared" si="118"/>
        <v>0</v>
      </c>
      <c r="L144" s="23" t="s">
        <v>54</v>
      </c>
      <c r="M144" s="8">
        <f t="shared" si="119"/>
        <v>0</v>
      </c>
      <c r="N144" s="10">
        <f t="shared" si="120"/>
        <v>5</v>
      </c>
      <c r="O144" s="14"/>
      <c r="P144" s="8">
        <f t="shared" si="126"/>
        <v>0</v>
      </c>
      <c r="Q144" s="14"/>
      <c r="R144" s="8">
        <f t="shared" si="121"/>
        <v>0</v>
      </c>
      <c r="S144" s="10">
        <f t="shared" si="122"/>
        <v>0</v>
      </c>
      <c r="T144" s="11">
        <f t="shared" si="123"/>
        <v>5</v>
      </c>
      <c r="U144" s="14"/>
      <c r="V144" s="14"/>
      <c r="W144" s="8">
        <f t="shared" si="115"/>
        <v>0</v>
      </c>
      <c r="X144" s="14"/>
      <c r="Y144" s="8">
        <f t="shared" si="112"/>
        <v>0</v>
      </c>
      <c r="Z144" s="14"/>
      <c r="AA144" s="14"/>
      <c r="AB144" s="8">
        <f t="shared" si="124"/>
        <v>0</v>
      </c>
      <c r="AC144" s="11">
        <f t="shared" si="125"/>
        <v>0</v>
      </c>
      <c r="AD144" s="19" t="s">
        <v>53</v>
      </c>
      <c r="AE144" s="8">
        <f t="shared" si="113"/>
        <v>1</v>
      </c>
      <c r="AF144" s="19"/>
      <c r="AG144" s="8">
        <f t="shared" si="104"/>
        <v>0</v>
      </c>
      <c r="AH144" s="19"/>
      <c r="AI144" s="9">
        <f t="shared" si="105"/>
        <v>0</v>
      </c>
      <c r="AJ144" s="11">
        <f t="shared" si="110"/>
        <v>1</v>
      </c>
      <c r="AK144" s="12">
        <f t="shared" si="111"/>
        <v>6</v>
      </c>
    </row>
    <row r="145" spans="1:37" s="1" customFormat="1" ht="24" customHeight="1" thickBot="1" x14ac:dyDescent="0.3">
      <c r="A145" s="25">
        <v>141</v>
      </c>
      <c r="B145" s="26" t="s">
        <v>132</v>
      </c>
      <c r="C145" s="26" t="s">
        <v>133</v>
      </c>
      <c r="D145" s="26" t="s">
        <v>134</v>
      </c>
      <c r="E145" s="24" t="s">
        <v>43</v>
      </c>
      <c r="F145" s="23" t="s">
        <v>54</v>
      </c>
      <c r="G145" s="8">
        <f t="shared" si="116"/>
        <v>0</v>
      </c>
      <c r="H145" s="13" t="b">
        <f t="shared" si="117"/>
        <v>0</v>
      </c>
      <c r="I145" s="14" t="s">
        <v>44</v>
      </c>
      <c r="J145" s="8">
        <f t="shared" ref="J145" si="127">IF(I145="ΝΑΙ-ΕΑ",5,IF(I145="ΝΑΙ",3,0))</f>
        <v>3</v>
      </c>
      <c r="K145" s="13" t="b">
        <f t="shared" si="118"/>
        <v>1</v>
      </c>
      <c r="L145" s="23" t="s">
        <v>54</v>
      </c>
      <c r="M145" s="8">
        <f t="shared" si="119"/>
        <v>0</v>
      </c>
      <c r="N145" s="10">
        <f t="shared" si="120"/>
        <v>3</v>
      </c>
      <c r="O145" s="14"/>
      <c r="P145" s="8">
        <f t="shared" si="126"/>
        <v>0</v>
      </c>
      <c r="Q145" s="14"/>
      <c r="R145" s="8">
        <f t="shared" si="121"/>
        <v>0</v>
      </c>
      <c r="S145" s="10">
        <f t="shared" si="122"/>
        <v>0</v>
      </c>
      <c r="T145" s="11">
        <f t="shared" si="123"/>
        <v>3</v>
      </c>
      <c r="U145" s="14"/>
      <c r="V145" s="14"/>
      <c r="W145" s="8">
        <f t="shared" si="115"/>
        <v>0</v>
      </c>
      <c r="X145" s="14"/>
      <c r="Y145" s="8">
        <f t="shared" si="112"/>
        <v>0</v>
      </c>
      <c r="Z145" s="14"/>
      <c r="AA145" s="14"/>
      <c r="AB145" s="8">
        <v>3.75</v>
      </c>
      <c r="AC145" s="11">
        <f t="shared" si="125"/>
        <v>3.75</v>
      </c>
      <c r="AD145" s="19" t="s">
        <v>45</v>
      </c>
      <c r="AE145" s="8">
        <f t="shared" si="113"/>
        <v>2</v>
      </c>
      <c r="AF145" s="19" t="s">
        <v>53</v>
      </c>
      <c r="AG145" s="8">
        <f t="shared" ref="AG145" si="128">IF(AF145="B2",0.5,IF(AF145="C1",0.75,IF(AF145="C2",1,0)))</f>
        <v>0.5</v>
      </c>
      <c r="AH145" s="19"/>
      <c r="AI145" s="9">
        <f t="shared" ref="AI145" si="129">IF(OR(AH145="ΌΧΙ",E145="ΠΕ19-20 ΠΛΗΡΟΦΟΡΙΚΗ",AH145=0),0,3)</f>
        <v>0</v>
      </c>
      <c r="AJ145" s="11">
        <f t="shared" si="110"/>
        <v>2.5</v>
      </c>
      <c r="AK145" s="12">
        <f t="shared" si="111"/>
        <v>9.25</v>
      </c>
    </row>
    <row r="146" spans="1:37" x14ac:dyDescent="0.25">
      <c r="Y146" s="27"/>
    </row>
    <row r="147" spans="1:37" x14ac:dyDescent="0.25">
      <c r="Y147" s="27"/>
    </row>
    <row r="148" spans="1:37" x14ac:dyDescent="0.25">
      <c r="Y148" s="27"/>
    </row>
    <row r="149" spans="1:37" x14ac:dyDescent="0.25">
      <c r="Y149" s="27"/>
    </row>
    <row r="150" spans="1:37" x14ac:dyDescent="0.25">
      <c r="Y150" s="27"/>
    </row>
    <row r="151" spans="1:37" x14ac:dyDescent="0.25">
      <c r="Y151" s="27"/>
    </row>
    <row r="152" spans="1:37" x14ac:dyDescent="0.25">
      <c r="Y152" s="27"/>
    </row>
    <row r="153" spans="1:37" x14ac:dyDescent="0.25">
      <c r="Y153" s="27"/>
    </row>
    <row r="154" spans="1:37" x14ac:dyDescent="0.25">
      <c r="Y154" s="27"/>
    </row>
  </sheetData>
  <protectedRanges>
    <protectedRange sqref="F5:F145" name="ΔΕΔΟΜΕΝΑ"/>
    <protectedRange sqref="I5:I145" name="ΔΕΔΟΜΕΝΑ_2"/>
    <protectedRange sqref="L5:L145" name="ΔΕΔΟΜΕΝΑ_3"/>
    <protectedRange sqref="O5:O145" name="ΔΕΔΟΜΕΝΑ_4"/>
    <protectedRange sqref="Q5:Q145" name="ΔΕΔΟΜΕΝΑ_5"/>
    <protectedRange sqref="AD5:AD145 AF5:AF145" name="ΔΕΔΟΜΕΝΑ_6"/>
    <protectedRange sqref="E5:E145" name="ΔΕΔΟΜΕΝΑ_7"/>
    <protectedRange sqref="AH5:AH145" name="ΔΕΔΟΜΕΝΑ_8"/>
  </protectedRanges>
  <sortState ref="A5:AK142">
    <sortCondition ref="E5:E142"/>
    <sortCondition ref="B5:B142"/>
  </sortState>
  <mergeCells count="18">
    <mergeCell ref="A1:E3"/>
    <mergeCell ref="AH3:AI3"/>
    <mergeCell ref="AD3:AE3"/>
    <mergeCell ref="F1:T1"/>
    <mergeCell ref="U1:AC1"/>
    <mergeCell ref="AD1:AJ1"/>
    <mergeCell ref="AK1:AK4"/>
    <mergeCell ref="F2:N2"/>
    <mergeCell ref="O2:S2"/>
    <mergeCell ref="T2:T4"/>
    <mergeCell ref="AC2:AC4"/>
    <mergeCell ref="AJ2:AJ4"/>
    <mergeCell ref="L3:M3"/>
    <mergeCell ref="N3:N4"/>
    <mergeCell ref="S3:S4"/>
    <mergeCell ref="F3:G3"/>
    <mergeCell ref="I3:J3"/>
    <mergeCell ref="AF3:AG3"/>
  </mergeCells>
  <dataValidations count="10">
    <dataValidation type="list" allowBlank="1" showInputMessage="1" showErrorMessage="1" sqref="I5:I145 F5:F145">
      <formula1>"ΝΑΙ-ΕΑ,ΝΑΙ,'ΟΧΙ"</formula1>
    </dataValidation>
    <dataValidation type="list" allowBlank="1" showInputMessage="1" showErrorMessage="1" sqref="L5:L145">
      <formula1>"ΝΑΙ,'ΟΧΙ"</formula1>
    </dataValidation>
    <dataValidation type="whole" operator="greaterThanOrEqual" allowBlank="1" showInputMessage="1" showErrorMessage="1" error="Οι ΩΡΕΣ πρέπει να είναι θετικος ακεραιος αριθμός_x000a_" sqref="O5:O145 Q5:Q145">
      <formula1>0</formula1>
    </dataValidation>
    <dataValidation type="whole" operator="greaterThanOrEqual" allowBlank="1" showInputMessage="1" showErrorMessage="1" errorTitle="Συμπληρώστε με ακέραιο αριθμό" error="Τα Σχολικά έτη μπορεί να είναι ΘΕΤΙΚΟΣ ακέραιος αριθμός" sqref="Z5:Z145">
      <formula1>0</formula1>
    </dataValidation>
    <dataValidation type="whole" operator="greaterThanOrEqual" allowBlank="1" showInputMessage="1" showErrorMessage="1" errorTitle="Συμπληρώστε με ακέραιο αριθμό" error="Οι Ωρες Διδασκαλίας μπορεί να είναι ΘΕΤΙΚΟΣ ακέραιος αριθμός" sqref="X5:X145">
      <formula1>0</formula1>
    </dataValidation>
    <dataValidation type="list" allowBlank="1" showInputMessage="1" showErrorMessage="1" sqref="AF5:AF145 AD5:AD145">
      <formula1>"ΌΧΙ,B2,C1,C2"</formula1>
    </dataValidation>
    <dataValidation type="list" allowBlank="1" showInputMessage="1" showErrorMessage="1" sqref="E5:E145">
      <formula1>"' ' ,ΠΕ02,ΠΕ03,ΠΕ04.01,ΠΕ04.02,ΠΕ04.04,ΠΕ05-ΓΑΛΛΙΚΗ ΦΙΛΟΛΟΓΙΑ,ΠΕ06-ΑΓΓΛΙΚΗ ΦΙΛΟΛΟΓΙΑ,ΠΕ09,ΠΕ10,ΠΕ13,ΠΕ19-20 ΠΛΗΡΟΦΟΡΙΚΗ"</formula1>
    </dataValidation>
    <dataValidation type="list" allowBlank="1" showInputMessage="1" showErrorMessage="1" sqref="AH5:AH145">
      <formula1>"ΝΑΙ,ΌΧΙ"</formula1>
    </dataValidation>
    <dataValidation type="decimal" operator="greaterThanOrEqual" allowBlank="1" showInputMessage="1" showErrorMessage="1" errorTitle="Συμπληρώστε με ακέραιο αριθμό" error="Τα Σχολικά έτη μπορεί να είναι ΘΕΤΙΚΟΣ ακέραιος αριθμός" sqref="U5:U145">
      <formula1>0</formula1>
    </dataValidation>
    <dataValidation type="whole" allowBlank="1" showInputMessage="1" showErrorMessage="1" errorTitle="Συμπληρώστε με ακέραιο αριθμό" error="Οι μήνες μπορεί να είναι ΘΕΤΙΚΟΣ ακέραιος αριθμός απο 1-11" sqref="V5:V145 AA5:AA145">
      <formula1>0</formula1>
      <formula2>11</formula2>
    </dataValidation>
  </dataValidations>
  <pageMargins left="0.7" right="0.7" top="0.75" bottom="0.75" header="0.3" footer="0.3"/>
  <pageSetup paperSize="8" scale="81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"/>
  <sheetViews>
    <sheetView workbookViewId="0">
      <selection activeCell="I1" sqref="I1"/>
    </sheetView>
  </sheetViews>
  <sheetFormatPr defaultRowHeight="15" x14ac:dyDescent="0.25"/>
  <sheetData>
    <row r="1" spans="1:37" s="1" customFormat="1" ht="24" customHeight="1" thickBot="1" x14ac:dyDescent="0.3">
      <c r="A1" s="1">
        <v>1</v>
      </c>
      <c r="E1" s="21"/>
      <c r="F1" s="23"/>
      <c r="G1" s="8">
        <f>IF(F1="ΝΑΙ-ΕΑ",8,IF(F1="ΝΑΙ",6,0))</f>
        <v>0</v>
      </c>
      <c r="H1" s="13" t="b">
        <f>IF(F1="ΝΑΙ-ΕΑ",TRUE,FALSE)</f>
        <v>0</v>
      </c>
      <c r="I1" s="14"/>
      <c r="J1" s="8">
        <f>IF(I1="ΝΑΙ-ΕΑ",5,IF(I1="ΝΑΙ",3,0))</f>
        <v>0</v>
      </c>
      <c r="K1" s="13" t="b">
        <f>IF(I1="ΝΑΙ",TRUE,FALSE)</f>
        <v>0</v>
      </c>
      <c r="L1" s="14"/>
      <c r="M1" s="8">
        <f>IF(L1="ΝΑΙ",3,0)</f>
        <v>0</v>
      </c>
      <c r="N1" s="10">
        <f>IF(OR(AND(NOT(H1),NOT(K1)),AND(H1,K1)),G1+J1+M1,MAX(G1,J1)+M1)</f>
        <v>0</v>
      </c>
      <c r="O1" s="14"/>
      <c r="P1" s="8">
        <f>IF(0.5*O1/15&lt;=5,0.5*O1/15,5)</f>
        <v>0</v>
      </c>
      <c r="Q1" s="14"/>
      <c r="R1" s="8">
        <f>IF(0.5*Q1/25&lt;=3,0.5*Q1/25,3)</f>
        <v>0</v>
      </c>
      <c r="S1" s="10">
        <f>P1+R1</f>
        <v>0</v>
      </c>
      <c r="T1" s="11">
        <f>N1+S1</f>
        <v>0</v>
      </c>
      <c r="U1" s="14"/>
      <c r="V1" s="14"/>
      <c r="W1" s="8">
        <f>IF(0.25*(U1*4+QUOTIENT(V1,3))&lt;7,0.25*(U1*4+QUOTIENT(V1,3)),7)</f>
        <v>0</v>
      </c>
      <c r="X1" s="14"/>
      <c r="Y1" s="22">
        <f>IF(0.25*(X1/50)&lt;4,0.25*(X1/50),4)</f>
        <v>0</v>
      </c>
      <c r="Z1" s="14"/>
      <c r="AA1" s="14"/>
      <c r="AB1" s="8">
        <f>IF(Z1*12+AA1&lt;96,0,IF((Z1-8)+0.25*QUOTIENT(AA1,3)&lt;4,(Z1-8)+0.25*QUOTIENT(AA1,3),4))</f>
        <v>0</v>
      </c>
      <c r="AC1" s="11">
        <f>W1+Y1+AB1</f>
        <v>0</v>
      </c>
      <c r="AD1" s="19"/>
      <c r="AE1" s="8">
        <f>IF(AD1="B2",1,IF(AD1="C1",1.5,IF(AD1="C2",2,0)))</f>
        <v>0</v>
      </c>
      <c r="AF1" s="19"/>
      <c r="AG1" s="8">
        <f>IF(AF1="B2",0.5,IF(AF1="C1",0.75,IF(AF1="C2",1,0)))</f>
        <v>0</v>
      </c>
      <c r="AH1" s="19"/>
      <c r="AI1" s="9">
        <f>IF(OR(AH1="ΌΧΙ",E1="ΠΕ19-20 ΠΛΗΡΟΦΟΡΙΚΗ",AH1=0),0,3)</f>
        <v>0</v>
      </c>
      <c r="AJ1" s="11">
        <f>AE1+AG1+AI1</f>
        <v>0</v>
      </c>
      <c r="AK1" s="12">
        <f>T1+AC1+AJ1</f>
        <v>0</v>
      </c>
    </row>
  </sheetData>
  <protectedRanges>
    <protectedRange sqref="F1" name="ΔΕΔΟΜΕΝΑ"/>
    <protectedRange sqref="I1" name="ΔΕΔΟΜΕΝΑ_2"/>
    <protectedRange sqref="L1" name="ΔΕΔΟΜΕΝΑ_3"/>
    <protectedRange sqref="O1" name="ΔΕΔΟΜΕΝΑ_4"/>
    <protectedRange sqref="Q1" name="ΔΕΔΟΜΕΝΑ_5"/>
    <protectedRange sqref="AF1 AD1" name="ΔΕΔΟΜΕΝΑ_6"/>
    <protectedRange sqref="E1" name="ΔΕΔΟΜΕΝΑ_7"/>
    <protectedRange sqref="AH1" name="ΔΕΔΟΜΕΝΑ_8"/>
  </protectedRanges>
  <dataValidations count="10">
    <dataValidation type="whole" allowBlank="1" showInputMessage="1" showErrorMessage="1" errorTitle="Συμπληρώστε με ακέραιο αριθμό" error="Οι μήνες μπορεί να είναι ΘΕΤΙΚΟΣ ακέραιος αριθμός απο 1-11" sqref="V1 AA1">
      <formula1>0</formula1>
      <formula2>11</formula2>
    </dataValidation>
    <dataValidation type="decimal" operator="greaterThanOrEqual" allowBlank="1" showInputMessage="1" showErrorMessage="1" errorTitle="Συμπληρώστε με ακέραιο αριθμό" error="Τα Σχολικά έτη μπορεί να είναι ΘΕΤΙΚΟΣ ακέραιος αριθμός" sqref="U1">
      <formula1>0</formula1>
    </dataValidation>
    <dataValidation type="list" allowBlank="1" showInputMessage="1" showErrorMessage="1" sqref="AH1">
      <formula1>"ΝΑΙ,ΌΧΙ"</formula1>
    </dataValidation>
    <dataValidation type="list" allowBlank="1" showInputMessage="1" showErrorMessage="1" sqref="E1">
      <formula1>"' ' ,ΠΕ02,ΠΕ03,ΠΕ04.01,ΠΕ04.02,ΠΕ04.04,ΠΕ05-ΓΑΛΛΙΚΗ ΦΙΛΟΛΟΓΙΑ,ΠΕ06-ΑΓΓΛΙΚΗ ΦΙΛΟΛΟΓΙΑ,ΠΕ09,ΠΕ10,ΠΕ13,ΠΕ19-20 ΠΛΗΡΟΦΟΡΙΚΗ"</formula1>
    </dataValidation>
    <dataValidation type="list" allowBlank="1" showInputMessage="1" showErrorMessage="1" sqref="AD1 AF1">
      <formula1>"ΌΧΙ,B2,C1,C2"</formula1>
    </dataValidation>
    <dataValidation type="whole" operator="greaterThanOrEqual" allowBlank="1" showInputMessage="1" showErrorMessage="1" errorTitle="Συμπληρώστε με ακέραιο αριθμό" error="Οι Ωρες Διδασκαλίας μπορεί να είναι ΘΕΤΙΚΟΣ ακέραιος αριθμός" sqref="X1">
      <formula1>0</formula1>
    </dataValidation>
    <dataValidation type="whole" operator="greaterThanOrEqual" allowBlank="1" showInputMessage="1" showErrorMessage="1" errorTitle="Συμπληρώστε με ακέραιο αριθμό" error="Τα Σχολικά έτη μπορεί να είναι ΘΕΤΙΚΟΣ ακέραιος αριθμός" sqref="Z1">
      <formula1>0</formula1>
    </dataValidation>
    <dataValidation type="whole" operator="greaterThanOrEqual" allowBlank="1" showInputMessage="1" showErrorMessage="1" error="Οι ΩΡΕΣ πρέπει να είναι θετικος ακεραιος αριθμός_x000a_" sqref="O1 Q1">
      <formula1>0</formula1>
    </dataValidation>
    <dataValidation type="list" allowBlank="1" showInputMessage="1" showErrorMessage="1" sqref="L1">
      <formula1>"ΝΑΙ,'ΟΧΙ"</formula1>
    </dataValidation>
    <dataValidation type="list" allowBlank="1" showInputMessage="1" showErrorMessage="1" sqref="F1 I1">
      <formula1>"ΝΑΙ-ΕΑ,ΝΑΙ,'ΟΧΙ"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ΣΥΓΚΕΝΤΡΩΤΙΚΟΣ</vt:lpstr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ΗΛΙΑΣ</cp:lastModifiedBy>
  <cp:lastPrinted>2016-12-22T11:58:52Z</cp:lastPrinted>
  <dcterms:created xsi:type="dcterms:W3CDTF">2016-12-19T08:52:25Z</dcterms:created>
  <dcterms:modified xsi:type="dcterms:W3CDTF">2017-01-05T16:12:28Z</dcterms:modified>
</cp:coreProperties>
</file>